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<sst xmlns="http://schemas.openxmlformats.org/spreadsheetml/2006/main" count="130" uniqueCount="101">
  <si>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</si>
  <si>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</si>
  <si>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</si>
  <si>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</si>
  <si>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</si>
  <si>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</si>
  <si>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</si>
  <si>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</si>
  <si>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</si>
  <si>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</si>
  <si>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</si>
  <si>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</si>
  <si>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</si>
  <si>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</si>
  <si>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</si>
  <si>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</si>
  <si>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</si>
  <si>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</si>
  <si>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</si>
  <si>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</si>
  <si>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</si>
  <si>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</si>
  <si>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</si>
  <si>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</si>
  <si>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</si>
  <si>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</si>
  <si>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</si>
  <si>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</si>
  <si>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</si>
  <si>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</si>
  <si>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</si>
  <si>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</si>
  <si>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</si>
  <si>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</si>
  <si>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</si>
  <si>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</si>
  <si>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</si>
  <si>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</si>
  <si>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</si>
  <si>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</si>
  <si>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</si>
  <si>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</si>
  <si>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</si>
  <si>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</si>
  <si>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</si>
  <si>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</si>
  <si>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</si>
  <si>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</si>
  <si>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</si>
  <si>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</si>
  <si>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</si>
  <si>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</si>
  <si>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</si>
  <si>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</si>
  <si>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</si>
  <si>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</si>
  <si>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</si>
  <si>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</si>
  <si>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</si>
  <si>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</si>
  <si>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</si>
  <si>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</si>
  <si>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</si>
  <si>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</si>
  <si>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</si>
  <si>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</si>
  <si>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</si>
  <si>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</si>
  <si>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</si>
  <si>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</si>
  <si>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</si>
  <si>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</si>
  <si>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</si>
  <si>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</si>
  <si>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</si>
  <si>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</si>
  <si>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</si>
  <si>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</si>
  <si>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</si>
  <si>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</si>
  <si>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</si>
  <si>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1,1 ставка</t>
  </si>
  <si>
    <t xml:space="preserve">         за</t>
  </si>
  <si>
    <t>((з/пл. и ЕСН администрации ООО , содерж.конторы,оргтехники, почт.канц-е расходы)</t>
  </si>
  <si>
    <t>Прочистка канализации</t>
  </si>
  <si>
    <t>Смена ламп (8шт)</t>
  </si>
  <si>
    <t>Лампа</t>
  </si>
  <si>
    <t>8шт</t>
  </si>
  <si>
    <t>1.2 Арендаторы (Спарк, Юнион, ООО"Клавдия")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</si>
  <si>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</si>
  <si>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</si>
  <si>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</si>
  <si>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</si>
  <si>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</si>
  <si>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</si>
  <si>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</si>
  <si>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</si>
  <si>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</si>
  <si>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Прочистка вентканала</t>
  </si>
  <si>
    <t>Сбивание сосулек</t>
  </si>
  <si>
    <t>Очистка кровли от снега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</si>
</sst>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L27" sqref="L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93</v>
      </c>
    </row>
    <row r="3" spans="2:13" ht="12.75">
      <c r="B3" s="1" t="s">
        <v>82</v>
      </c>
      <c r="C3" s="8" t="s">
        <v>91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5990.2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1287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1444.5</v>
      </c>
      <c r="F10" t="s">
        <v>72</v>
      </c>
      <c r="J10" s="16"/>
      <c r="K10" s="18" t="s">
        <v>54</v>
      </c>
      <c r="L10" s="23">
        <v>7</v>
      </c>
      <c r="M10" s="33">
        <f>L10*81.37*1.202</f>
        <v>684.64718</v>
      </c>
    </row>
    <row r="11" spans="1:13" ht="12.75">
      <c r="A11" t="s">
        <v>6</v>
      </c>
      <c r="E11">
        <v>6579.5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907</v>
      </c>
      <c r="F12" t="s">
        <v>72</v>
      </c>
      <c r="J12" s="16"/>
      <c r="K12" s="18" t="s">
        <v>53</v>
      </c>
      <c r="L12" s="23">
        <v>8</v>
      </c>
      <c r="M12" s="33">
        <f>L12*81.37*1.202</f>
        <v>782.45392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62700.72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54854.37</v>
      </c>
      <c r="J17" s="16" t="s">
        <v>61</v>
      </c>
      <c r="K17" s="18" t="s">
        <v>62</v>
      </c>
      <c r="L17" s="23">
        <v>6.29</v>
      </c>
      <c r="M17" s="33">
        <f>L17*81.37*1.202</f>
        <v>615.2043946</v>
      </c>
    </row>
    <row r="18" spans="2:13" ht="12.75">
      <c r="B18" t="s">
        <v>11</v>
      </c>
      <c r="F18" s="9">
        <f>F17/F16</f>
        <v>0.8748602886856802</v>
      </c>
      <c r="J18" s="20"/>
      <c r="K18" s="27" t="s">
        <v>63</v>
      </c>
      <c r="L18" s="28">
        <f>SUM(L7:L17)</f>
        <v>35.29</v>
      </c>
      <c r="M18" s="34">
        <f>SUM(M7:M17)</f>
        <v>3451.5998546</v>
      </c>
    </row>
    <row r="19" spans="1:11" ht="12.75">
      <c r="A19" t="s">
        <v>88</v>
      </c>
      <c r="F19" s="5">
        <v>1142.89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55997.26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43" t="s">
        <v>84</v>
      </c>
      <c r="L22" s="35">
        <v>4.83</v>
      </c>
      <c r="M22" s="33">
        <f>L22*81.37*1.202</f>
        <v>472.4065542</v>
      </c>
    </row>
    <row r="23" spans="10:13" ht="12.75">
      <c r="J23" s="20">
        <v>3</v>
      </c>
      <c r="K23" s="44" t="s">
        <v>98</v>
      </c>
      <c r="L23" s="35">
        <v>11.09</v>
      </c>
      <c r="M23" s="33">
        <f aca="true" t="shared" si="0" ref="M23:M34">L23*81.37*1.202</f>
        <v>1084.6767466000001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4</v>
      </c>
      <c r="K24" s="44" t="s">
        <v>99</v>
      </c>
      <c r="L24" s="35">
        <v>26.1</v>
      </c>
      <c r="M24" s="33">
        <f t="shared" si="0"/>
        <v>2552.755914</v>
      </c>
    </row>
    <row r="25" spans="1:13" ht="12.75">
      <c r="A25" t="s">
        <v>15</v>
      </c>
      <c r="D25" t="s">
        <v>81</v>
      </c>
      <c r="F25" s="11">
        <v>5698.68</v>
      </c>
      <c r="J25" s="20">
        <v>5</v>
      </c>
      <c r="K25" s="20" t="s">
        <v>85</v>
      </c>
      <c r="L25" s="35">
        <v>0.56</v>
      </c>
      <c r="M25" s="33">
        <f t="shared" si="0"/>
        <v>54.771774400000005</v>
      </c>
    </row>
    <row r="26" spans="1:13" ht="12.75">
      <c r="A26" s="6" t="s">
        <v>18</v>
      </c>
      <c r="D26" t="s">
        <v>81</v>
      </c>
      <c r="F26" s="5">
        <v>4741.41</v>
      </c>
      <c r="J26" s="20">
        <v>6</v>
      </c>
      <c r="K26" s="20" t="s">
        <v>100</v>
      </c>
      <c r="L26" s="35">
        <v>48</v>
      </c>
      <c r="M26" s="33">
        <f t="shared" si="0"/>
        <v>4694.7235200000005</v>
      </c>
    </row>
    <row r="27" spans="1:13" ht="12.75">
      <c r="A27" s="6" t="s">
        <v>89</v>
      </c>
      <c r="F27" s="5">
        <v>0</v>
      </c>
      <c r="J27" s="20">
        <v>7</v>
      </c>
      <c r="K27" s="20"/>
      <c r="L27" s="35"/>
      <c r="M27" s="33">
        <f t="shared" si="0"/>
        <v>0</v>
      </c>
    </row>
    <row r="28" spans="1:13" ht="12.75">
      <c r="A28" s="4" t="s">
        <v>37</v>
      </c>
      <c r="F28" s="32">
        <f>F25+F26+F27</f>
        <v>10440.09</v>
      </c>
      <c r="J28" s="20">
        <v>8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9</v>
      </c>
      <c r="K29" s="20"/>
      <c r="L29" s="35"/>
      <c r="M29" s="33">
        <f t="shared" si="0"/>
        <v>0</v>
      </c>
    </row>
    <row r="30" spans="1:13" ht="12.75">
      <c r="A30" t="s">
        <v>94</v>
      </c>
      <c r="C30" s="13"/>
      <c r="D30" s="49">
        <v>1.01</v>
      </c>
      <c r="E30" s="13" t="s">
        <v>17</v>
      </c>
      <c r="F30" s="11">
        <f>E7*D30</f>
        <v>6050.102</v>
      </c>
      <c r="J30" s="20">
        <v>10</v>
      </c>
      <c r="K30" s="20"/>
      <c r="L30" s="35"/>
      <c r="M30" s="33">
        <f t="shared" si="0"/>
        <v>0</v>
      </c>
    </row>
    <row r="31" spans="1:13" ht="12.75">
      <c r="A31" t="s">
        <v>95</v>
      </c>
      <c r="J31" s="20">
        <v>11</v>
      </c>
      <c r="K31" s="20"/>
      <c r="L31" s="35"/>
      <c r="M31" s="33">
        <f t="shared" si="0"/>
        <v>0</v>
      </c>
    </row>
    <row r="32" spans="2:13" ht="12.75">
      <c r="B32">
        <f>F32/D32</f>
        <v>1535</v>
      </c>
      <c r="C32" t="s">
        <v>20</v>
      </c>
      <c r="D32" s="5">
        <v>2.73</v>
      </c>
      <c r="E32" t="s">
        <v>17</v>
      </c>
      <c r="F32" s="5">
        <v>4190.55</v>
      </c>
      <c r="J32" s="20">
        <v>12</v>
      </c>
      <c r="K32" s="20"/>
      <c r="L32" s="35"/>
      <c r="M32" s="33">
        <f t="shared" si="0"/>
        <v>0</v>
      </c>
    </row>
    <row r="33" spans="1:13" ht="12.75">
      <c r="A33" t="s">
        <v>96</v>
      </c>
      <c r="B33">
        <v>1287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13</v>
      </c>
      <c r="K33" s="20"/>
      <c r="L33" s="35"/>
      <c r="M33" s="33">
        <f t="shared" si="0"/>
        <v>0</v>
      </c>
    </row>
    <row r="34" spans="1:13" ht="12.75">
      <c r="A34" t="s">
        <v>97</v>
      </c>
      <c r="B34">
        <v>5990.2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14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10240.652</v>
      </c>
      <c r="J35" s="20"/>
      <c r="K35" s="30" t="s">
        <v>63</v>
      </c>
      <c r="L35" s="34">
        <f>SUM(L22:L34)</f>
        <v>90.58000000000001</v>
      </c>
      <c r="M35" s="34">
        <f>SUM(M22:M34)</f>
        <v>8859.334509200002</v>
      </c>
    </row>
    <row r="36" spans="1:11" ht="12.75">
      <c r="A36" s="4" t="s">
        <v>22</v>
      </c>
      <c r="B36" s="4"/>
      <c r="K36" s="1" t="s">
        <v>67</v>
      </c>
    </row>
    <row r="37" spans="1:13" ht="12.75">
      <c r="A37" t="s">
        <v>23</v>
      </c>
      <c r="C37">
        <v>141135</v>
      </c>
      <c r="D37">
        <v>219171.6</v>
      </c>
      <c r="E37">
        <v>5990.2</v>
      </c>
      <c r="F37" s="36">
        <f>C37/D37*E37</f>
        <v>3857.374208154706</v>
      </c>
      <c r="J37" s="22" t="s">
        <v>40</v>
      </c>
      <c r="K37" s="22"/>
      <c r="L37" s="22" t="s">
        <v>68</v>
      </c>
      <c r="M37" s="22" t="s">
        <v>46</v>
      </c>
    </row>
    <row r="38" spans="1:13" ht="12.75">
      <c r="A38" t="s">
        <v>24</v>
      </c>
      <c r="C38">
        <v>126299</v>
      </c>
      <c r="D38">
        <v>219171.6</v>
      </c>
      <c r="E38">
        <v>5990.2</v>
      </c>
      <c r="F38" s="36">
        <f>C38/D38*E38</f>
        <v>3451.890070611338</v>
      </c>
      <c r="J38" s="23" t="s">
        <v>41</v>
      </c>
      <c r="K38" s="23" t="s">
        <v>42</v>
      </c>
      <c r="L38" s="23"/>
      <c r="M38" s="23" t="s">
        <v>69</v>
      </c>
    </row>
    <row r="39" spans="1:13" ht="12.75">
      <c r="A39" t="s">
        <v>25</v>
      </c>
      <c r="F39" s="11">
        <f>M35</f>
        <v>8859.334509200002</v>
      </c>
      <c r="J39" s="20">
        <v>1</v>
      </c>
      <c r="K39" s="20" t="s">
        <v>86</v>
      </c>
      <c r="L39" s="25" t="s">
        <v>87</v>
      </c>
      <c r="M39" s="25">
        <v>45.44</v>
      </c>
    </row>
    <row r="40" spans="1:13" ht="12.75">
      <c r="A40" t="s">
        <v>79</v>
      </c>
      <c r="F40" s="5"/>
      <c r="J40" s="20">
        <v>2</v>
      </c>
      <c r="K40" s="20"/>
      <c r="L40" s="25"/>
      <c r="M40" s="25"/>
    </row>
    <row r="41" spans="2:13" ht="12.75">
      <c r="B41">
        <v>5990.2</v>
      </c>
      <c r="C41" t="s">
        <v>16</v>
      </c>
      <c r="D41" s="5"/>
      <c r="F41" s="11">
        <v>601</v>
      </c>
      <c r="J41" s="20">
        <v>3</v>
      </c>
      <c r="K41" s="20"/>
      <c r="L41" s="25"/>
      <c r="M41" s="25"/>
    </row>
    <row r="42" spans="1:13" ht="12.75">
      <c r="A42" t="s">
        <v>26</v>
      </c>
      <c r="F42" s="11">
        <f>M56</f>
        <v>45.44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5990.2</v>
      </c>
      <c r="C45" t="s">
        <v>16</v>
      </c>
      <c r="D45" s="11">
        <v>0.23</v>
      </c>
      <c r="E45" t="s">
        <v>17</v>
      </c>
      <c r="F45" s="11">
        <f>B45*D45</f>
        <v>1377.746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8">
        <f>SUM(F37:F45)</f>
        <v>18192.784787966044</v>
      </c>
      <c r="J46" s="20">
        <v>8</v>
      </c>
      <c r="K46" s="20"/>
      <c r="L46" s="25"/>
      <c r="M46" s="25"/>
    </row>
    <row r="47" spans="1:13" ht="12.75">
      <c r="A47" s="4" t="s">
        <v>30</v>
      </c>
      <c r="F47" s="5"/>
      <c r="J47" s="20">
        <v>9</v>
      </c>
      <c r="K47" s="20"/>
      <c r="L47" s="25"/>
      <c r="M47" s="25"/>
    </row>
    <row r="48" spans="1:13" ht="12.75">
      <c r="A48" t="s">
        <v>31</v>
      </c>
      <c r="B48">
        <v>5990.2</v>
      </c>
      <c r="C48" t="s">
        <v>72</v>
      </c>
      <c r="D48" s="5">
        <v>0.17</v>
      </c>
      <c r="E48" t="s">
        <v>17</v>
      </c>
      <c r="F48" s="11">
        <f>B48*D48</f>
        <v>1018.3340000000001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80</v>
      </c>
      <c r="F50" s="5"/>
      <c r="J50" s="20">
        <v>12</v>
      </c>
      <c r="K50" s="20"/>
      <c r="L50" s="25"/>
      <c r="M50" s="25"/>
    </row>
    <row r="51" spans="2:13" ht="12.75">
      <c r="B51">
        <v>5990.2</v>
      </c>
      <c r="C51" t="s">
        <v>16</v>
      </c>
      <c r="D51" s="11">
        <v>0.64</v>
      </c>
      <c r="E51" t="s">
        <v>17</v>
      </c>
      <c r="F51" s="11">
        <f>B51*D51</f>
        <v>3833.728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4852.062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5990.2</v>
      </c>
      <c r="C55" t="s">
        <v>16</v>
      </c>
      <c r="D55" s="11">
        <v>1.38</v>
      </c>
      <c r="E55" t="s">
        <v>17</v>
      </c>
      <c r="F55" s="11">
        <f>B55*D55</f>
        <v>8266.475999999999</v>
      </c>
      <c r="J55" s="20">
        <v>17</v>
      </c>
      <c r="K55" s="20"/>
      <c r="L55" s="25"/>
      <c r="M55" s="25"/>
    </row>
    <row r="56" spans="1:13" ht="12.75">
      <c r="A56" s="4" t="s">
        <v>35</v>
      </c>
      <c r="F56" s="32">
        <f>SUM(F55)</f>
        <v>8266.475999999999</v>
      </c>
      <c r="J56" s="20"/>
      <c r="K56" s="20"/>
      <c r="L56" s="31" t="s">
        <v>70</v>
      </c>
      <c r="M56" s="34">
        <f>SUM(M39:M55)</f>
        <v>45.44</v>
      </c>
    </row>
    <row r="57" spans="1:6" ht="12.75">
      <c r="A57" s="1" t="s">
        <v>36</v>
      </c>
      <c r="B57" s="1"/>
      <c r="F57" s="32">
        <f>F28+F35+F46+F52+F56</f>
        <v>51992.06478796604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415.93651830372835</v>
      </c>
    </row>
    <row r="59" spans="1:6" ht="15">
      <c r="A59" s="12" t="s">
        <v>39</v>
      </c>
      <c r="B59" s="12"/>
      <c r="C59" s="48"/>
      <c r="D59" s="12"/>
      <c r="E59" s="12"/>
      <c r="F59" s="45">
        <f>F57+F58</f>
        <v>52408.00130626977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2" t="s">
        <v>90</v>
      </c>
    </row>
    <row r="61" spans="1:6" ht="12.75">
      <c r="A61" s="13"/>
      <c r="B61" s="40">
        <v>40909</v>
      </c>
      <c r="C61" s="41">
        <v>186722</v>
      </c>
      <c r="D61" s="46">
        <f>F20</f>
        <v>55997.26</v>
      </c>
      <c r="E61" s="46">
        <f>F59</f>
        <v>52408.00130626977</v>
      </c>
      <c r="F61" s="47">
        <f>C61+D61-E61</f>
        <v>190311.25869373023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2011-12-23T16:22:19Z</cp:lastPrinted>
  <dcterms:created xsi:type="dcterms:W3CDTF">2008-08-18T07:30:19Z</dcterms:created>
  <dcterms:modified xsi:type="dcterms:W3CDTF">2012-03-31T15:07:17Z</dcterms:modified>
  <cp:category/>
  <cp:version/>
  <cp:contentType/>
  <cp:contentStatus/>
</cp:coreProperties>
</file>