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<sst xmlns="http://schemas.openxmlformats.org/spreadsheetml/2006/main" count="127" uniqueCount="100">
  <si>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</si>
  <si>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</si>
  <si>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</si>
  <si>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</si>
  <si>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</si>
  <si>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</si>
  <si>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</si>
  <si>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</si>
  <si>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</si>
  <si>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</si>
  <si>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</si>
  <si>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</si>
  <si>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</si>
  <si>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</si>
  <si>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</si>
  <si>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</si>
  <si>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</si>
  <si>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</si>
  <si>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</si>
  <si>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</si>
  <si>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</si>
  <si>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</si>
  <si>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</si>
  <si>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</si>
  <si>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</si>
  <si>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</si>
  <si>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</si>
  <si>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</si>
  <si>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</si>
  <si>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</si>
  <si>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</si>
  <si>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</si>
  <si>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</si>
  <si>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</si>
  <si>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</si>
  <si>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</si>
  <si>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</si>
  <si>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</si>
  <si>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</si>
  <si>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</si>
  <si>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</si>
  <si>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</si>
  <si>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</si>
  <si>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</si>
  <si>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</si>
  <si>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</si>
  <si>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</si>
  <si>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</si>
  <si>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</si>
  <si>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</si>
  <si>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</si>
  <si>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</si>
  <si>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</si>
  <si>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</si>
  <si>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</si>
  <si>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</si>
  <si>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</si>
  <si>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</si>
  <si>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</si>
  <si>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</si>
  <si>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</si>
  <si>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</si>
  <si>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</si>
  <si>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</si>
  <si>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</si>
  <si>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</si>
  <si>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</si>
  <si>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</si>
  <si>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</si>
  <si>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</si>
  <si>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</si>
  <si>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</si>
  <si>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</si>
  <si>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</si>
  <si>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</si>
  <si>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</si>
  <si>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</si>
  <si>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</si>
  <si>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</si>
  <si>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</si>
  <si>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</si>
  <si>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1,3 ставки</t>
  </si>
  <si>
    <t>0,4 ставки</t>
  </si>
  <si>
    <t>((з/пл. и ЕСН администрации ООО , содерж.оргтехники, почт.канц-е  расходы)</t>
  </si>
  <si>
    <t xml:space="preserve">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</si>
  <si>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</si>
  <si>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</si>
  <si>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</si>
  <si>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</si>
  <si>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</si>
  <si>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</si>
  <si>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ост.на 01.06.</t>
  </si>
  <si>
    <t>май</t>
  </si>
  <si>
    <t xml:space="preserve">                    за  май  2012 г.</t>
  </si>
  <si>
    <t>1.2 Аренда (Спарк,эр-телеком,интер-телеком,ростелеком)</t>
  </si>
  <si>
    <t>3.  Премия за месячник</t>
  </si>
  <si>
    <t>(прочистка по акту)</t>
  </si>
  <si>
    <t xml:space="preserve">Смена ламп (1шт) </t>
  </si>
  <si>
    <t>Лампа</t>
  </si>
  <si>
    <t>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</si>
</sst>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93</v>
      </c>
    </row>
    <row r="3" spans="2:13" ht="12.75">
      <c r="B3" s="1" t="s">
        <v>84</v>
      </c>
      <c r="C3" s="8" t="s">
        <v>92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2983.9</v>
      </c>
      <c r="F7" t="s">
        <v>72</v>
      </c>
      <c r="J7" s="15"/>
      <c r="K7" s="15" t="s">
        <v>49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999.2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1136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6810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328.4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31236.25</v>
      </c>
      <c r="J16" s="15" t="s">
        <v>59</v>
      </c>
      <c r="K16" s="26" t="s">
        <v>60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29234.61</v>
      </c>
      <c r="J17" s="16" t="s">
        <v>61</v>
      </c>
      <c r="K17" s="18" t="s">
        <v>62</v>
      </c>
      <c r="L17" s="35">
        <v>6.7</v>
      </c>
      <c r="M17" s="33">
        <f>L17*81.37*1.202</f>
        <v>655.3051580000001</v>
      </c>
    </row>
    <row r="18" spans="2:13" ht="12.75">
      <c r="B18" t="s">
        <v>11</v>
      </c>
      <c r="F18" s="9">
        <f>F17/F16</f>
        <v>0.9359193245027813</v>
      </c>
      <c r="J18" s="20"/>
      <c r="K18" s="27" t="s">
        <v>63</v>
      </c>
      <c r="L18" s="28">
        <f>SUM(L7:L17)</f>
        <v>15.7</v>
      </c>
      <c r="M18" s="34">
        <f>SUM(M7:M17)</f>
        <v>1535.5658180000003</v>
      </c>
    </row>
    <row r="19" spans="1:11" ht="12.75">
      <c r="A19" t="s">
        <v>94</v>
      </c>
      <c r="F19" s="5">
        <v>1346.92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30581.53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0.07</v>
      </c>
      <c r="M22" s="33">
        <f>L22*81.37*1.202</f>
        <v>6.846471800000001</v>
      </c>
    </row>
    <row r="23" spans="10:13" ht="12.75">
      <c r="J23" s="20">
        <v>2</v>
      </c>
      <c r="K23" s="20"/>
      <c r="L23" s="25"/>
      <c r="M23" s="33">
        <f aca="true" t="shared" si="0" ref="M23:M34">L23*81.37*1.202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6734.81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11">
        <v>1724.15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95</v>
      </c>
      <c r="F27" s="11">
        <v>760.87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9219.830000000002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D30" s="5">
        <v>0.92</v>
      </c>
      <c r="E30" t="s">
        <v>17</v>
      </c>
      <c r="F30" s="11">
        <f>E7*D30</f>
        <v>2745.188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406.00000000000006</v>
      </c>
      <c r="C32" t="s">
        <v>20</v>
      </c>
      <c r="D32" s="5">
        <v>2.73</v>
      </c>
      <c r="E32" t="s">
        <v>17</v>
      </c>
      <c r="F32" s="5">
        <v>1108.38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999.2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B34">
        <v>48</v>
      </c>
      <c r="C34" t="s">
        <v>90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0"/>
        <v>0</v>
      </c>
    </row>
    <row r="35" spans="2:13" ht="12.75">
      <c r="B35" t="s">
        <v>96</v>
      </c>
      <c r="D35" s="5"/>
      <c r="F35" s="11">
        <v>590</v>
      </c>
      <c r="J35" s="20"/>
      <c r="K35" s="30" t="s">
        <v>63</v>
      </c>
      <c r="L35" s="28">
        <f>SUM(L22:L34)</f>
        <v>0.07</v>
      </c>
      <c r="M35" s="34">
        <f>SUM(M22:M34)</f>
        <v>6.846471800000001</v>
      </c>
    </row>
    <row r="36" spans="1:11" ht="12.75">
      <c r="A36" s="4" t="s">
        <v>21</v>
      </c>
      <c r="B36" s="10"/>
      <c r="C36" s="10"/>
      <c r="F36" s="32">
        <f>SUM(F30:F35)</f>
        <v>4443.568</v>
      </c>
      <c r="K36" s="1" t="s">
        <v>67</v>
      </c>
    </row>
    <row r="37" spans="1:13" ht="12.75">
      <c r="A37" s="4" t="s">
        <v>22</v>
      </c>
      <c r="B37" s="4"/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23</v>
      </c>
      <c r="C38">
        <v>148471</v>
      </c>
      <c r="D38">
        <v>219171.6</v>
      </c>
      <c r="E38">
        <v>2983.9</v>
      </c>
      <c r="F38" s="36">
        <f>C38/D38*E38</f>
        <v>2021.3504710464313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24</v>
      </c>
      <c r="C39">
        <v>112802</v>
      </c>
      <c r="D39">
        <v>219171.6</v>
      </c>
      <c r="E39">
        <v>2983.9</v>
      </c>
      <c r="F39" s="36">
        <f>C39/D39*E39</f>
        <v>1535.7367825028425</v>
      </c>
      <c r="J39" s="20">
        <v>1</v>
      </c>
      <c r="K39" s="20" t="s">
        <v>98</v>
      </c>
      <c r="L39" s="25" t="s">
        <v>99</v>
      </c>
      <c r="M39" s="25">
        <v>6.52</v>
      </c>
    </row>
    <row r="40" spans="1:13" ht="12.75">
      <c r="A40" t="s">
        <v>25</v>
      </c>
      <c r="F40" s="11">
        <f>M35</f>
        <v>6.846471800000001</v>
      </c>
      <c r="J40" s="20">
        <v>2</v>
      </c>
      <c r="K40" s="20"/>
      <c r="L40" s="25"/>
      <c r="M40" s="25"/>
    </row>
    <row r="41" spans="1:13" ht="12.75">
      <c r="A41" t="s">
        <v>80</v>
      </c>
      <c r="F41" s="5"/>
      <c r="J41" s="20">
        <v>3</v>
      </c>
      <c r="K41" s="20"/>
      <c r="L41" s="25"/>
      <c r="M41" s="25"/>
    </row>
    <row r="42" spans="2:13" ht="12.75">
      <c r="B42">
        <v>2983.9</v>
      </c>
      <c r="C42" t="s">
        <v>16</v>
      </c>
      <c r="D42" s="5"/>
      <c r="F42" s="11">
        <v>0</v>
      </c>
      <c r="J42" s="20">
        <v>4</v>
      </c>
      <c r="K42" s="20"/>
      <c r="L42" s="25"/>
      <c r="M42" s="25"/>
    </row>
    <row r="43" spans="1:13" ht="12.75">
      <c r="A43" t="s">
        <v>26</v>
      </c>
      <c r="F43" s="5">
        <f>M53</f>
        <v>6.52</v>
      </c>
      <c r="J43" s="20">
        <v>5</v>
      </c>
      <c r="K43" s="20"/>
      <c r="L43" s="25"/>
      <c r="M43" s="25"/>
    </row>
    <row r="44" spans="1:13" ht="12.75">
      <c r="A44" t="s">
        <v>27</v>
      </c>
      <c r="F44" s="5"/>
      <c r="J44" s="20">
        <v>6</v>
      </c>
      <c r="K44" s="20"/>
      <c r="L44" s="25"/>
      <c r="M44" s="25"/>
    </row>
    <row r="45" spans="1:13" ht="12.75">
      <c r="A45" t="s">
        <v>28</v>
      </c>
      <c r="F45" s="5"/>
      <c r="J45" s="20">
        <v>7</v>
      </c>
      <c r="K45" s="20"/>
      <c r="L45" s="25"/>
      <c r="M45" s="25"/>
    </row>
    <row r="46" spans="2:13" ht="12.75">
      <c r="B46">
        <v>2983.9</v>
      </c>
      <c r="C46" t="s">
        <v>16</v>
      </c>
      <c r="D46" s="11">
        <v>0.31</v>
      </c>
      <c r="E46" t="s">
        <v>17</v>
      </c>
      <c r="F46" s="11">
        <f>B46*D46</f>
        <v>925.009</v>
      </c>
      <c r="J46" s="20">
        <v>8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4495.462725349274</v>
      </c>
      <c r="J47" s="20">
        <v>9</v>
      </c>
      <c r="K47" s="20"/>
      <c r="L47" s="25"/>
      <c r="M47" s="25"/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2983.9</v>
      </c>
      <c r="C49" t="s">
        <v>72</v>
      </c>
      <c r="D49" s="5">
        <v>0.23</v>
      </c>
      <c r="E49" t="s">
        <v>17</v>
      </c>
      <c r="F49" s="11">
        <f>B49*D49</f>
        <v>686.297</v>
      </c>
      <c r="J49" s="20">
        <v>11</v>
      </c>
      <c r="K49" s="20"/>
      <c r="L49" s="25"/>
      <c r="M49" s="25"/>
    </row>
    <row r="50" spans="1:13" ht="12.75">
      <c r="A50" t="s">
        <v>32</v>
      </c>
      <c r="F50" s="5"/>
      <c r="J50" s="20">
        <v>12</v>
      </c>
      <c r="K50" s="20"/>
      <c r="L50" s="25"/>
      <c r="M50" s="25"/>
    </row>
    <row r="51" spans="1:13" ht="12.75">
      <c r="A51" s="7" t="s">
        <v>79</v>
      </c>
      <c r="F51" s="5"/>
      <c r="J51" s="20">
        <v>13</v>
      </c>
      <c r="K51" s="20"/>
      <c r="L51" s="25"/>
      <c r="M51" s="25"/>
    </row>
    <row r="52" spans="2:13" ht="12.75">
      <c r="B52">
        <v>2983.9</v>
      </c>
      <c r="C52" t="s">
        <v>16</v>
      </c>
      <c r="D52" s="11">
        <v>0.74</v>
      </c>
      <c r="E52" t="s">
        <v>17</v>
      </c>
      <c r="F52" s="11">
        <f>B52*D52</f>
        <v>2208.0860000000002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F49+F52</f>
        <v>2894.3830000000003</v>
      </c>
      <c r="J53" s="20"/>
      <c r="K53" s="20"/>
      <c r="L53" s="31" t="s">
        <v>70</v>
      </c>
      <c r="M53" s="28">
        <f>SUM(M39:M52)</f>
        <v>6.52</v>
      </c>
    </row>
    <row r="54" ht="12.75">
      <c r="A54" s="4" t="s">
        <v>34</v>
      </c>
    </row>
    <row r="55" spans="1:6" ht="12.75">
      <c r="A55" s="7" t="s">
        <v>83</v>
      </c>
      <c r="B55" s="7"/>
      <c r="C55" s="7"/>
      <c r="D55" s="7"/>
      <c r="E55" s="7"/>
      <c r="F55" s="7"/>
    </row>
    <row r="56" spans="2:6" ht="12.75">
      <c r="B56">
        <v>2983.9</v>
      </c>
      <c r="C56" t="s">
        <v>16</v>
      </c>
      <c r="D56" s="11">
        <v>1.56</v>
      </c>
      <c r="E56" t="s">
        <v>17</v>
      </c>
      <c r="F56" s="11">
        <f>B56*D56</f>
        <v>4654.884</v>
      </c>
    </row>
    <row r="57" spans="1:6" ht="12.75">
      <c r="A57" s="4" t="s">
        <v>35</v>
      </c>
      <c r="F57" s="32">
        <f>SUM(F56)</f>
        <v>4654.884</v>
      </c>
    </row>
    <row r="58" spans="1:6" ht="12.75">
      <c r="A58" s="1" t="s">
        <v>36</v>
      </c>
      <c r="B58" s="1"/>
      <c r="F58" s="32">
        <f>F28+F36+F47+F53+F57</f>
        <v>25708.127725349274</v>
      </c>
    </row>
    <row r="59" spans="1:6" ht="12.75">
      <c r="A59" s="1" t="s">
        <v>38</v>
      </c>
      <c r="B59" s="37">
        <v>0.008</v>
      </c>
      <c r="C59" s="1"/>
      <c r="D59" s="1"/>
      <c r="E59" s="1"/>
      <c r="F59" s="32">
        <f>F58*0.8%</f>
        <v>205.6650218027942</v>
      </c>
    </row>
    <row r="60" spans="1:6" ht="15">
      <c r="A60" s="12" t="s">
        <v>39</v>
      </c>
      <c r="B60" s="12"/>
      <c r="C60" s="12"/>
      <c r="D60" s="12"/>
      <c r="E60" s="12"/>
      <c r="F60" s="43">
        <f>F58+F59</f>
        <v>25913.792747152067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91</v>
      </c>
    </row>
    <row r="62" spans="1:6" ht="12.75">
      <c r="A62" s="13"/>
      <c r="B62" s="40">
        <v>41030</v>
      </c>
      <c r="C62" s="41">
        <v>-122582</v>
      </c>
      <c r="D62" s="44">
        <f>F20</f>
        <v>30581.53</v>
      </c>
      <c r="E62" s="44">
        <f>F60</f>
        <v>25913.792747152067</v>
      </c>
      <c r="F62" s="45">
        <f>C62+D62-E62</f>
        <v>-117914.26274715207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2011-02-24T18:06:57Z</cp:lastPrinted>
  <dcterms:created xsi:type="dcterms:W3CDTF">2008-08-18T07:30:19Z</dcterms:created>
  <dcterms:modified xsi:type="dcterms:W3CDTF">2012-07-19T12:37:40Z</dcterms:modified>
  <cp:category/>
  <cp:version/>
  <cp:contentType/>
  <cp:contentStatus/>
</cp:coreProperties>
</file>