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<sst xmlns="http://schemas.openxmlformats.org/spreadsheetml/2006/main" count="126" uniqueCount="98">
  <si>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</si>
  <si>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</si>
  <si>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</si>
  <si>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</si>
  <si>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</si>
  <si>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</si>
  <si>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</si>
  <si>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</si>
  <si>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</si>
  <si>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</si>
  <si>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</si>
  <si>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</si>
  <si>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</si>
  <si>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</si>
  <si>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</si>
  <si>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</si>
  <si>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</si>
  <si>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</si>
  <si>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</si>
  <si>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</si>
  <si>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</si>
  <si>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</si>
  <si>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</si>
  <si>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</si>
  <si>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</si>
  <si>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</si>
  <si>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</si>
  <si>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</si>
  <si>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</si>
  <si>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</si>
  <si>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</si>
  <si>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</si>
  <si>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</si>
  <si>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</si>
  <si>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</si>
  <si>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</si>
  <si>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</si>
  <si>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</si>
  <si>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</si>
  <si>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</si>
  <si>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</si>
  <si>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</si>
  <si>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</si>
  <si>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</si>
  <si>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</si>
  <si>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</si>
  <si>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</si>
  <si>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</si>
  <si>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</si>
  <si>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</si>
  <si>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</si>
  <si>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</si>
  <si>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</si>
  <si>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</si>
  <si>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</si>
  <si>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</si>
  <si>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</si>
  <si>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</si>
  <si>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</si>
  <si>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</si>
  <si>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</si>
  <si>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</si>
  <si>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</si>
  <si>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</si>
  <si>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</si>
  <si>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</si>
  <si>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</si>
  <si>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</si>
  <si>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</si>
  <si>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</si>
  <si>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</si>
  <si>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</si>
  <si>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</si>
  <si>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</si>
  <si>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</si>
  <si>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</si>
  <si>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</si>
  <si>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</si>
  <si>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</si>
  <si>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</si>
  <si>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</si>
  <si>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</si>
  <si>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0,2 ставки</t>
  </si>
  <si>
    <t xml:space="preserve">       за</t>
  </si>
  <si>
    <t>((з/пл. и ЕСН администрации ООО , содерж.конторы,оргтехники, почт.канц-е  расходы)</t>
  </si>
  <si>
    <t>1.2 Аренда (эр-телеком,интер-телеком)</t>
  </si>
  <si>
    <t>Прочистка канализации</t>
  </si>
  <si>
    <t>3.  Материалы</t>
  </si>
  <si>
    <t>ост.на 01.02</t>
  </si>
  <si>
    <t>январь</t>
  </si>
  <si>
    <t>2012 г.</t>
  </si>
  <si>
    <t xml:space="preserve">                    за январь  2012 г.</t>
  </si>
  <si>
    <t>1) Вывоз и захоронение ТБО</t>
  </si>
  <si>
    <t>2) Дежурное освещение</t>
  </si>
  <si>
    <t>3) Дератизация</t>
  </si>
  <si>
    <t>4) ВДПО</t>
  </si>
  <si>
    <t>5) Прочие</t>
  </si>
  <si>
    <t>ООО Высотники (услуги гидроподъемника)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</si>
</sst>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91</v>
      </c>
    </row>
    <row r="3" spans="2:13" ht="12.75">
      <c r="B3" s="1" t="s">
        <v>83</v>
      </c>
      <c r="C3" s="8" t="s">
        <v>89</v>
      </c>
      <c r="D3" s="1" t="s">
        <v>90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2003.5</v>
      </c>
      <c r="F7" t="s">
        <v>72</v>
      </c>
      <c r="J7" s="15"/>
      <c r="K7" s="15" t="s">
        <v>49</v>
      </c>
      <c r="L7" s="21">
        <v>3</v>
      </c>
      <c r="M7" s="33">
        <f>L7*81.377*1.202</f>
        <v>293.44546199999996</v>
      </c>
    </row>
    <row r="8" spans="1:13" ht="12.75">
      <c r="A8" t="s">
        <v>3</v>
      </c>
      <c r="E8">
        <v>702.3</v>
      </c>
      <c r="F8" t="s">
        <v>72</v>
      </c>
      <c r="J8" s="16"/>
      <c r="K8" s="16" t="s">
        <v>50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342</v>
      </c>
      <c r="F10" t="s">
        <v>72</v>
      </c>
      <c r="J10" s="16"/>
      <c r="K10" s="18" t="s">
        <v>54</v>
      </c>
      <c r="L10" s="23">
        <v>2</v>
      </c>
      <c r="M10" s="33">
        <f>L10*81.377*1.202</f>
        <v>195.63030799999999</v>
      </c>
    </row>
    <row r="11" spans="1:13" ht="12.75">
      <c r="A11" t="s">
        <v>6</v>
      </c>
      <c r="E11">
        <v>587.2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142.4</v>
      </c>
      <c r="F12" t="s">
        <v>72</v>
      </c>
      <c r="J12" s="16"/>
      <c r="K12" s="18" t="s">
        <v>53</v>
      </c>
      <c r="L12" s="23">
        <v>3</v>
      </c>
      <c r="M12" s="33">
        <f>L12*81.377*1.202</f>
        <v>293.44546199999996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20976.67</v>
      </c>
      <c r="J16" s="15" t="s">
        <v>59</v>
      </c>
      <c r="K16" s="26" t="s">
        <v>60</v>
      </c>
      <c r="L16" s="21">
        <v>0</v>
      </c>
      <c r="M16" s="33">
        <f>L16*81.377*1.202</f>
        <v>0</v>
      </c>
    </row>
    <row r="17" spans="1:13" ht="12.75">
      <c r="A17" t="s">
        <v>10</v>
      </c>
      <c r="F17" s="5">
        <v>18387.56</v>
      </c>
      <c r="J17" s="16" t="s">
        <v>61</v>
      </c>
      <c r="K17" s="18" t="s">
        <v>62</v>
      </c>
      <c r="L17" s="23">
        <v>3.81</v>
      </c>
      <c r="M17" s="33">
        <f>L17*81.377*1.202</f>
        <v>372.67573673999993</v>
      </c>
    </row>
    <row r="18" spans="2:13" ht="12.75">
      <c r="B18" t="s">
        <v>11</v>
      </c>
      <c r="F18" s="9">
        <f>F17/F16</f>
        <v>0.8765719249051448</v>
      </c>
      <c r="J18" s="20"/>
      <c r="K18" s="27" t="s">
        <v>63</v>
      </c>
      <c r="L18" s="28">
        <f>SUM(L7:L17)</f>
        <v>11.81</v>
      </c>
      <c r="M18" s="34">
        <f>SUM(M7:M17)</f>
        <v>1155.1969687399996</v>
      </c>
    </row>
    <row r="19" spans="1:11" ht="12.75">
      <c r="A19" t="s">
        <v>85</v>
      </c>
      <c r="F19" s="5">
        <v>750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19137.56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86</v>
      </c>
      <c r="L22" s="25">
        <v>4.83</v>
      </c>
      <c r="M22" s="33">
        <f>L22*81.377*1.202</f>
        <v>472.44719382</v>
      </c>
    </row>
    <row r="23" spans="10:13" ht="12.75">
      <c r="J23" s="20">
        <v>2</v>
      </c>
      <c r="K23" s="20"/>
      <c r="L23" s="25"/>
      <c r="M23" s="33">
        <f aca="true" t="shared" si="0" ref="M23:M28">L23*81.377*1.202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2590.31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862.07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87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3452.38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/>
      <c r="K29" s="30" t="s">
        <v>63</v>
      </c>
      <c r="L29" s="28">
        <f>SUM(L22:L28)</f>
        <v>4.83</v>
      </c>
      <c r="M29" s="34">
        <f>SUM(M22:M28)</f>
        <v>472.44719382</v>
      </c>
    </row>
    <row r="30" spans="1:11" ht="12.75">
      <c r="A30" t="s">
        <v>92</v>
      </c>
      <c r="C30" s="13"/>
      <c r="D30" s="46">
        <v>1.01</v>
      </c>
      <c r="E30" s="13" t="s">
        <v>17</v>
      </c>
      <c r="F30" s="11">
        <f>E7*D30</f>
        <v>2023.535</v>
      </c>
      <c r="K30" s="1" t="s">
        <v>67</v>
      </c>
    </row>
    <row r="31" spans="1:13" ht="12.75">
      <c r="A31" t="s">
        <v>93</v>
      </c>
      <c r="J31" s="22" t="s">
        <v>40</v>
      </c>
      <c r="K31" s="22"/>
      <c r="L31" s="22" t="s">
        <v>68</v>
      </c>
      <c r="M31" s="22" t="s">
        <v>46</v>
      </c>
    </row>
    <row r="32" spans="2:13" ht="12.75">
      <c r="B32">
        <f>F32/D32</f>
        <v>366</v>
      </c>
      <c r="C32" t="s">
        <v>20</v>
      </c>
      <c r="D32" s="5">
        <v>2.73</v>
      </c>
      <c r="E32" t="s">
        <v>17</v>
      </c>
      <c r="F32" s="5">
        <v>999.18</v>
      </c>
      <c r="J32" s="23" t="s">
        <v>41</v>
      </c>
      <c r="K32" s="23" t="s">
        <v>42</v>
      </c>
      <c r="L32" s="23"/>
      <c r="M32" s="23" t="s">
        <v>69</v>
      </c>
    </row>
    <row r="33" spans="1:13" ht="12.75">
      <c r="A33" t="s">
        <v>94</v>
      </c>
      <c r="B33">
        <v>702.3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</v>
      </c>
      <c r="K33" s="20" t="s">
        <v>97</v>
      </c>
      <c r="L33" s="25"/>
      <c r="M33" s="25">
        <v>900</v>
      </c>
    </row>
    <row r="34" spans="1:13" ht="12.75">
      <c r="A34" t="s">
        <v>95</v>
      </c>
      <c r="B34">
        <v>2003.5</v>
      </c>
      <c r="C34" t="s">
        <v>16</v>
      </c>
      <c r="D34" s="5">
        <v>0</v>
      </c>
      <c r="E34" t="s">
        <v>17</v>
      </c>
      <c r="F34" s="11">
        <f>B34*D34</f>
        <v>0</v>
      </c>
      <c r="J34" s="20">
        <v>2</v>
      </c>
      <c r="K34" s="20"/>
      <c r="L34" s="25"/>
      <c r="M34" s="25"/>
    </row>
    <row r="35" spans="1:13" ht="12.75">
      <c r="A35" t="s">
        <v>96</v>
      </c>
      <c r="F35" s="5">
        <v>0</v>
      </c>
      <c r="J35" s="20">
        <v>3</v>
      </c>
      <c r="K35" s="20"/>
      <c r="L35" s="25"/>
      <c r="M35" s="25"/>
    </row>
    <row r="36" spans="1:13" ht="12.75">
      <c r="A36" s="4" t="s">
        <v>21</v>
      </c>
      <c r="B36" s="10"/>
      <c r="C36" s="10"/>
      <c r="F36" s="32">
        <f>SUM(F30:F35)</f>
        <v>3022.715</v>
      </c>
      <c r="J36" s="20">
        <v>4</v>
      </c>
      <c r="K36" s="20"/>
      <c r="L36" s="25"/>
      <c r="M36" s="25"/>
    </row>
    <row r="37" spans="1:13" ht="12.75">
      <c r="A37" s="4" t="s">
        <v>22</v>
      </c>
      <c r="B37" s="4"/>
      <c r="J37" s="20">
        <v>5</v>
      </c>
      <c r="K37" s="20"/>
      <c r="L37" s="25"/>
      <c r="M37" s="25"/>
    </row>
    <row r="38" spans="1:13" ht="12.75">
      <c r="A38" t="s">
        <v>23</v>
      </c>
      <c r="C38">
        <v>141135</v>
      </c>
      <c r="D38">
        <v>219171.6</v>
      </c>
      <c r="E38">
        <v>2003.5</v>
      </c>
      <c r="F38" s="35">
        <f>C38/D38*E38</f>
        <v>1290.1487806814387</v>
      </c>
      <c r="J38" s="20">
        <v>6</v>
      </c>
      <c r="K38" s="20"/>
      <c r="L38" s="25"/>
      <c r="M38" s="25"/>
    </row>
    <row r="39" spans="1:13" ht="12.75">
      <c r="A39" t="s">
        <v>24</v>
      </c>
      <c r="C39">
        <v>126299</v>
      </c>
      <c r="D39">
        <v>219171.6</v>
      </c>
      <c r="E39">
        <v>2003.5</v>
      </c>
      <c r="F39" s="35">
        <f>C39/D39*E39</f>
        <v>1154.5293573619938</v>
      </c>
      <c r="J39" s="20">
        <v>7</v>
      </c>
      <c r="K39" s="20"/>
      <c r="L39" s="25"/>
      <c r="M39" s="25"/>
    </row>
    <row r="40" spans="1:13" ht="12.75">
      <c r="A40" t="s">
        <v>25</v>
      </c>
      <c r="F40" s="11">
        <f>M29</f>
        <v>472.44719382</v>
      </c>
      <c r="J40" s="20"/>
      <c r="K40" s="20"/>
      <c r="L40" s="31" t="s">
        <v>70</v>
      </c>
      <c r="M40" s="34">
        <f>SUM(M33:M39)</f>
        <v>900</v>
      </c>
    </row>
    <row r="41" spans="1:6" ht="12.75">
      <c r="A41" t="s">
        <v>79</v>
      </c>
      <c r="F41" s="5"/>
    </row>
    <row r="42" spans="2:6" ht="12.75">
      <c r="B42">
        <v>2003.5</v>
      </c>
      <c r="C42" t="s">
        <v>16</v>
      </c>
      <c r="D42" s="5"/>
      <c r="F42" s="5">
        <v>0</v>
      </c>
    </row>
    <row r="43" spans="1:6" ht="12.75">
      <c r="A43" t="s">
        <v>26</v>
      </c>
      <c r="F43" s="11">
        <f>M40</f>
        <v>900</v>
      </c>
    </row>
    <row r="44" spans="1:6" ht="12.75">
      <c r="A44" t="s">
        <v>27</v>
      </c>
      <c r="F44" s="5"/>
    </row>
    <row r="45" spans="1:6" ht="12.75">
      <c r="A45" t="s">
        <v>28</v>
      </c>
      <c r="F45" s="5"/>
    </row>
    <row r="46" spans="2:6" ht="12.75">
      <c r="B46">
        <v>2003.5</v>
      </c>
      <c r="C46" t="s">
        <v>16</v>
      </c>
      <c r="D46" s="11">
        <v>0.23</v>
      </c>
      <c r="E46" t="s">
        <v>17</v>
      </c>
      <c r="F46" s="11">
        <f>B46*D46</f>
        <v>460.805</v>
      </c>
    </row>
    <row r="47" spans="1:6" ht="12.75">
      <c r="A47" s="4" t="s">
        <v>29</v>
      </c>
      <c r="B47" s="10"/>
      <c r="C47" s="10"/>
      <c r="F47" s="32">
        <f>SUM(F38:F46)</f>
        <v>4277.930331863432</v>
      </c>
    </row>
    <row r="48" ht="12.75">
      <c r="A48" s="4" t="s">
        <v>30</v>
      </c>
    </row>
    <row r="49" spans="1:6" ht="12.75">
      <c r="A49" t="s">
        <v>31</v>
      </c>
      <c r="B49">
        <v>2003.5</v>
      </c>
      <c r="C49" t="s">
        <v>72</v>
      </c>
      <c r="D49" s="5">
        <v>0.17</v>
      </c>
      <c r="E49" t="s">
        <v>17</v>
      </c>
      <c r="F49" s="11">
        <f>B49*D49</f>
        <v>340.595</v>
      </c>
    </row>
    <row r="50" spans="1:6" ht="12.75">
      <c r="A50" t="s">
        <v>32</v>
      </c>
      <c r="F50" s="5"/>
    </row>
    <row r="51" spans="1:6" ht="12.75">
      <c r="A51" s="7" t="s">
        <v>80</v>
      </c>
      <c r="F51" s="5"/>
    </row>
    <row r="52" spans="2:6" ht="12.75">
      <c r="B52">
        <v>2003.5</v>
      </c>
      <c r="C52" t="s">
        <v>16</v>
      </c>
      <c r="D52" s="11">
        <v>0.64</v>
      </c>
      <c r="E52" t="s">
        <v>17</v>
      </c>
      <c r="F52" s="11">
        <f>B52*D52</f>
        <v>1282.24</v>
      </c>
    </row>
    <row r="53" spans="1:6" ht="12.75">
      <c r="A53" s="4" t="s">
        <v>33</v>
      </c>
      <c r="F53" s="32">
        <f>F49+F52</f>
        <v>1622.835</v>
      </c>
    </row>
    <row r="54" ht="12.75">
      <c r="A54" s="4" t="s">
        <v>34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2003.5</v>
      </c>
      <c r="C56" t="s">
        <v>16</v>
      </c>
      <c r="D56" s="11">
        <v>1.38</v>
      </c>
      <c r="E56" t="s">
        <v>17</v>
      </c>
      <c r="F56" s="11">
        <f>B56*D56</f>
        <v>2764.83</v>
      </c>
    </row>
    <row r="57" spans="1:6" ht="12.75">
      <c r="A57" s="4" t="s">
        <v>35</v>
      </c>
      <c r="F57" s="8">
        <f>SUM(F56)</f>
        <v>2764.83</v>
      </c>
    </row>
    <row r="58" spans="1:6" ht="12.75">
      <c r="A58" s="1" t="s">
        <v>36</v>
      </c>
      <c r="B58" s="1"/>
      <c r="F58" s="32">
        <f>F28+F36+F47+F53+F57</f>
        <v>15140.69033186343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121.12552265490744</v>
      </c>
    </row>
    <row r="60" spans="1:6" ht="15">
      <c r="A60" s="12" t="s">
        <v>39</v>
      </c>
      <c r="B60" s="12"/>
      <c r="C60" s="45"/>
      <c r="D60" s="12"/>
      <c r="E60" s="12"/>
      <c r="F60" s="42">
        <f>F58+F59</f>
        <v>15261.815854518338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88</v>
      </c>
    </row>
    <row r="62" spans="1:6" ht="12.75">
      <c r="A62" s="13"/>
      <c r="B62" s="39">
        <v>40909</v>
      </c>
      <c r="C62" s="40">
        <v>140702</v>
      </c>
      <c r="D62" s="43">
        <f>F20</f>
        <v>19137.56</v>
      </c>
      <c r="E62" s="43">
        <f>F60</f>
        <v>15261.815854518338</v>
      </c>
      <c r="F62" s="44">
        <f>C62+D62-E62</f>
        <v>144577.74414548167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2011-12-24T17:19:52Z</cp:lastPrinted>
  <dcterms:created xsi:type="dcterms:W3CDTF">2008-08-18T07:30:19Z</dcterms:created>
  <dcterms:modified xsi:type="dcterms:W3CDTF">2012-03-28T12:45:40Z</dcterms:modified>
  <cp:category/>
  <cp:version/>
  <cp:contentType/>
  <cp:contentStatus/>
</cp:coreProperties>
</file>