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<sst xmlns="http://schemas.openxmlformats.org/spreadsheetml/2006/main" count="127" uniqueCount="101">
  <si>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</si>
  <si>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</si>
  <si>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</si>
  <si>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</si>
  <si>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</si>
  <si>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</si>
  <si>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</si>
  <si>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</si>
  <si>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</si>
  <si>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</si>
  <si>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</si>
  <si>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</si>
  <si>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</si>
  <si>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</si>
  <si>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</si>
  <si>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</si>
  <si>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</si>
  <si>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</si>
  <si>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</si>
  <si>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</si>
  <si>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</si>
  <si>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</si>
  <si>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</si>
  <si>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</si>
  <si>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</si>
  <si>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</si>
  <si>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</si>
  <si>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</si>
  <si>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</si>
  <si>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</si>
  <si>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</si>
  <si>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</si>
  <si>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</si>
  <si>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</si>
  <si>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</si>
  <si>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</si>
  <si>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</si>
  <si>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</si>
  <si>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</si>
  <si>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</si>
  <si>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</si>
  <si>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</si>
  <si>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</si>
  <si>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</si>
  <si>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</si>
  <si>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</si>
  <si>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</si>
  <si>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</si>
  <si>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</si>
  <si>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</si>
  <si>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</si>
  <si>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</si>
  <si>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</si>
  <si>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</si>
  <si>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</si>
  <si>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</si>
  <si>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</si>
  <si>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</si>
  <si>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</si>
  <si>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</si>
  <si>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</si>
  <si>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</si>
  <si>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</si>
  <si>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</si>
  <si>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</si>
  <si>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</si>
  <si>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</si>
  <si>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</si>
  <si>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</si>
  <si>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</si>
  <si>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</si>
  <si>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</si>
  <si>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</si>
  <si>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</si>
  <si>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</si>
  <si>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</si>
  <si>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</si>
  <si>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</si>
  <si>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</si>
  <si>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</si>
  <si>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</si>
  <si>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</si>
  <si>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</si>
  <si>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</si>
  <si>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</si>
  <si>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1.2 Арендаторы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</si>
  <si>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</si>
  <si>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</si>
  <si>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</si>
  <si>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</si>
  <si>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</si>
  <si>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</si>
  <si>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01.05</t>
  </si>
  <si>
    <t>апрель</t>
  </si>
  <si>
    <t xml:space="preserve">                    за апрель  2012 г.</t>
  </si>
  <si>
    <t>Откачка воды из техподполий</t>
  </si>
  <si>
    <t>Ремонт мягкой кровли в 1 слой (30м2)</t>
  </si>
  <si>
    <t>Стеклоизол</t>
  </si>
  <si>
    <t>3рул.</t>
  </si>
  <si>
    <t>Мастика</t>
  </si>
  <si>
    <t>8кг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</si>
</sst>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24863.01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20144.63</v>
      </c>
      <c r="J17" s="16" t="s">
        <v>61</v>
      </c>
      <c r="K17" s="18" t="s">
        <v>62</v>
      </c>
      <c r="L17" s="23">
        <v>5.85</v>
      </c>
      <c r="M17" s="33">
        <f>L17*81.37*1.202</f>
        <v>572.1694289999999</v>
      </c>
    </row>
    <row r="18" spans="2:13" ht="12.75">
      <c r="B18" t="s">
        <v>11</v>
      </c>
      <c r="F18" s="9">
        <f>F17/F16</f>
        <v>0.8102249084081132</v>
      </c>
      <c r="J18" s="20"/>
      <c r="K18" s="27" t="s">
        <v>63</v>
      </c>
      <c r="L18" s="28">
        <f>SUM(L7:L17)</f>
        <v>18.85</v>
      </c>
      <c r="M18" s="34">
        <f>SUM(M7:M17)</f>
        <v>1843.657049</v>
      </c>
    </row>
    <row r="19" spans="1:11" ht="12.75">
      <c r="A19" t="s">
        <v>85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20264.63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1.75</v>
      </c>
      <c r="M22" s="33">
        <f>L22*81.37*1.202</f>
        <v>171.161795</v>
      </c>
    </row>
    <row r="23" spans="10:13" ht="12.75">
      <c r="J23" s="20">
        <v>2</v>
      </c>
      <c r="K23" s="20" t="s">
        <v>96</v>
      </c>
      <c r="L23" s="25">
        <v>43.94</v>
      </c>
      <c r="M23" s="33">
        <f aca="true" t="shared" si="0" ref="M23:M37">L23*81.37*1.202</f>
        <v>4297.6281556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6">
        <v>1.02</v>
      </c>
      <c r="E30" s="13" t="s">
        <v>17</v>
      </c>
      <c r="F30" s="11">
        <f>E7*D30</f>
        <v>2901.7980000000002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1296.0000000000002</v>
      </c>
      <c r="C32" t="s">
        <v>20</v>
      </c>
      <c r="D32" s="5">
        <v>1.91</v>
      </c>
      <c r="E32" t="s">
        <v>17</v>
      </c>
      <c r="F32" s="5">
        <v>2475.36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5377.158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138201</v>
      </c>
      <c r="D37">
        <v>219171.6</v>
      </c>
      <c r="E37">
        <v>2844.9</v>
      </c>
      <c r="F37" s="35">
        <f>C37/D37*E37</f>
        <v>1793.882167671359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142066</v>
      </c>
      <c r="D38">
        <v>219171.6</v>
      </c>
      <c r="E38">
        <v>2844.9</v>
      </c>
      <c r="F38" s="35">
        <f>C38/D38*E38</f>
        <v>1844.0507958147862</v>
      </c>
      <c r="J38" s="20"/>
      <c r="K38" s="30" t="s">
        <v>63</v>
      </c>
      <c r="L38" s="28">
        <f>SUM(L22:L37)</f>
        <v>45.69</v>
      </c>
      <c r="M38" s="34">
        <f>SUM(M22:M37)</f>
        <v>4468.7899506</v>
      </c>
    </row>
    <row r="39" spans="1:11" ht="12.75">
      <c r="A39" t="s">
        <v>25</v>
      </c>
      <c r="F39" s="11">
        <f>M38</f>
        <v>4468.7899506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M57</f>
        <v>2460</v>
      </c>
      <c r="J42" s="20">
        <v>1</v>
      </c>
      <c r="K42" s="20" t="s">
        <v>97</v>
      </c>
      <c r="L42" s="25" t="s">
        <v>98</v>
      </c>
      <c r="M42" s="25">
        <v>1740</v>
      </c>
    </row>
    <row r="43" spans="1:13" ht="12.75">
      <c r="A43" t="s">
        <v>27</v>
      </c>
      <c r="F43" s="5"/>
      <c r="J43" s="20">
        <v>2</v>
      </c>
      <c r="K43" s="20" t="s">
        <v>99</v>
      </c>
      <c r="L43" s="25" t="s">
        <v>100</v>
      </c>
      <c r="M43" s="25">
        <v>720</v>
      </c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2844.9</v>
      </c>
      <c r="C45" t="s">
        <v>16</v>
      </c>
      <c r="D45" s="11">
        <v>0.29</v>
      </c>
      <c r="E45" t="s">
        <v>17</v>
      </c>
      <c r="F45" s="11">
        <f>B45*D45</f>
        <v>825.021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11391.743914086146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0.17</v>
      </c>
      <c r="E48" t="s">
        <v>17</v>
      </c>
      <c r="F48" s="11">
        <f>B48*D48</f>
        <v>483.63300000000004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0.63</v>
      </c>
      <c r="E51" t="s">
        <v>17</v>
      </c>
      <c r="F51" s="11">
        <f>B51*D51</f>
        <v>1792.287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2275.92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</v>
      </c>
      <c r="E55" t="s">
        <v>17</v>
      </c>
      <c r="F55" s="11">
        <f>B55*D55</f>
        <v>2844.9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2844.9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29225.531914086147</v>
      </c>
      <c r="J57" s="20"/>
      <c r="K57" s="20"/>
      <c r="L57" s="31" t="s">
        <v>70</v>
      </c>
      <c r="M57" s="34">
        <f>SUM(M42:M56)</f>
        <v>2460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233.80425531268918</v>
      </c>
    </row>
    <row r="59" spans="1:6" ht="15">
      <c r="A59" s="12" t="s">
        <v>39</v>
      </c>
      <c r="B59" s="12"/>
      <c r="C59" s="45"/>
      <c r="D59" s="45"/>
      <c r="E59" s="45"/>
      <c r="F59" s="42">
        <f>F57+F58</f>
        <v>29459.336169398837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92</v>
      </c>
    </row>
    <row r="61" spans="1:6" ht="12.75">
      <c r="A61" s="13"/>
      <c r="B61" s="39">
        <v>41000</v>
      </c>
      <c r="C61" s="40">
        <v>-331530</v>
      </c>
      <c r="D61" s="43">
        <f>F20</f>
        <v>20264.63</v>
      </c>
      <c r="E61" s="43">
        <f>F59</f>
        <v>29459.336169398837</v>
      </c>
      <c r="F61" s="44">
        <f>C61+D61-E61</f>
        <v>-340724.70616939885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2012-07-03T19:08:09Z</dcterms:modified>
  <cp:category/>
  <cp:version/>
  <cp:contentType/>
  <cp:contentStatus/>
</cp:coreProperties>
</file>