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<sst xmlns="http://schemas.openxmlformats.org/spreadsheetml/2006/main" count="140" uniqueCount="112">
  <si>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</si>
  <si>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</si>
  <si>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</si>
  <si>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</si>
  <si>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</si>
  <si>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</si>
  <si>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</si>
  <si>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</si>
  <si>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</si>
  <si>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</si>
  <si>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</si>
  <si>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</si>
  <si>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</si>
  <si>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</si>
  <si>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</si>
  <si>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</si>
  <si>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</si>
  <si>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</si>
  <si>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</si>
  <si>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</si>
  <si>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</si>
  <si>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</si>
  <si>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</si>
  <si>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</si>
  <si>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</si>
  <si>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</si>
  <si>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</si>
  <si>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</si>
  <si>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</si>
  <si>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</si>
  <si>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</si>
  <si>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</si>
  <si>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</si>
  <si>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</si>
  <si>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</si>
  <si>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</si>
  <si>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</si>
  <si>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</si>
  <si>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</si>
  <si>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</si>
  <si>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</si>
  <si>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</si>
  <si>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</si>
  <si>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</si>
  <si>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</si>
  <si>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</si>
  <si>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</si>
  <si>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</si>
  <si>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</si>
  <si>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</si>
  <si>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</si>
  <si>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</si>
  <si>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</si>
  <si>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</si>
  <si>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</si>
  <si>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</si>
  <si>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</si>
  <si>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</si>
  <si>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</si>
  <si>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</si>
  <si>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</si>
  <si>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</si>
  <si>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</si>
  <si>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</si>
  <si>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</si>
  <si>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</si>
  <si>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</si>
  <si>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</si>
  <si>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</si>
  <si>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</si>
  <si>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</si>
  <si>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</si>
  <si>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</si>
  <si>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</si>
  <si>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</si>
  <si>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</si>
  <si>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</si>
  <si>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</si>
  <si>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</si>
  <si>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</si>
  <si>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</si>
  <si>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</si>
  <si>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</si>
  <si>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</si>
  <si>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</si>
  <si>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</si>
  <si>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</si>
  <si>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</si>
  <si>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</si>
  <si>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</si>
  <si>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</t>
  </si>
  <si>
    <t>май</t>
  </si>
  <si>
    <t xml:space="preserve">                    за май  2012 г.</t>
  </si>
  <si>
    <t>3.  Премия за месячник</t>
  </si>
  <si>
    <t>Смена труб Д 20 м/пл (10мп)</t>
  </si>
  <si>
    <t>Труба Д 20 м/пл</t>
  </si>
  <si>
    <t>10мп</t>
  </si>
  <si>
    <t>Цанга</t>
  </si>
  <si>
    <t>2шт</t>
  </si>
  <si>
    <t xml:space="preserve">Вентиль Д 15 </t>
  </si>
  <si>
    <t>Вентиль Д 20</t>
  </si>
  <si>
    <t>1шт</t>
  </si>
  <si>
    <t>Смена вентиля Д 20 (1шт)  Д 15 (2шт)</t>
  </si>
  <si>
    <t>Покраска игрового оборудования</t>
  </si>
  <si>
    <t>Краска</t>
  </si>
  <si>
    <t>3,6кг</t>
  </si>
  <si>
    <t>Завоз песка в песочницы</t>
  </si>
  <si>
    <t>Песок речной</t>
  </si>
  <si>
    <t>2м3</t>
  </si>
  <si>
    <t>Ремонт крыльцев п-д1,2,3</t>
  </si>
  <si>
    <t>Цемент</t>
  </si>
  <si>
    <t>100кг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</si>
</sst>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83</v>
      </c>
      <c r="C3" s="8" t="s">
        <v>91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3</v>
      </c>
      <c r="M7" s="33">
        <f>L7*81.377*1.202</f>
        <v>293.44546199999996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13255.2</v>
      </c>
      <c r="J16" s="15" t="s">
        <v>60</v>
      </c>
      <c r="K16" s="26" t="s">
        <v>61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12251.3</v>
      </c>
      <c r="J17" s="16" t="s">
        <v>62</v>
      </c>
      <c r="K17" s="18" t="s">
        <v>63</v>
      </c>
      <c r="L17" s="23">
        <v>3.92</v>
      </c>
      <c r="M17" s="33">
        <f>L17*81.377*1.202</f>
        <v>383.43540368</v>
      </c>
    </row>
    <row r="18" spans="2:13" ht="12.75">
      <c r="B18" t="s">
        <v>11</v>
      </c>
      <c r="F18" s="9">
        <f>F17/F16</f>
        <v>0.924263685195244</v>
      </c>
      <c r="J18" s="20"/>
      <c r="K18" s="27" t="s">
        <v>64</v>
      </c>
      <c r="L18" s="28">
        <f>SUM(L7:L17)</f>
        <v>6.92</v>
      </c>
      <c r="M18" s="34">
        <f>SUM(M7:M17)</f>
        <v>676.8808656799999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12251.3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 t="s">
        <v>94</v>
      </c>
      <c r="L22" s="23">
        <v>15.5</v>
      </c>
      <c r="M22" s="33">
        <f aca="true" t="shared" si="0" ref="M22:M27">L22*81.377*1.202</f>
        <v>1516.134887</v>
      </c>
    </row>
    <row r="23" spans="10:13" ht="12.75">
      <c r="J23" s="23">
        <v>2</v>
      </c>
      <c r="K23" s="43" t="s">
        <v>102</v>
      </c>
      <c r="L23" s="23">
        <v>2.43</v>
      </c>
      <c r="M23" s="33">
        <f t="shared" si="0"/>
        <v>237.69082422000002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 t="s">
        <v>103</v>
      </c>
      <c r="L24" s="23">
        <v>6.4</v>
      </c>
      <c r="M24" s="33">
        <f t="shared" si="0"/>
        <v>626.0169856</v>
      </c>
    </row>
    <row r="25" spans="1:13" ht="12.75">
      <c r="A25" t="s">
        <v>16</v>
      </c>
      <c r="D25" t="s">
        <v>82</v>
      </c>
      <c r="F25" s="11">
        <v>2072.25</v>
      </c>
      <c r="J25" s="23">
        <v>4</v>
      </c>
      <c r="K25" s="43" t="s">
        <v>106</v>
      </c>
      <c r="L25" s="23">
        <v>5</v>
      </c>
      <c r="M25" s="33">
        <f t="shared" si="0"/>
        <v>489.07577</v>
      </c>
    </row>
    <row r="26" spans="1:13" ht="12.75">
      <c r="A26" s="6" t="s">
        <v>19</v>
      </c>
      <c r="J26" s="23">
        <v>5</v>
      </c>
      <c r="K26" s="43" t="s">
        <v>109</v>
      </c>
      <c r="L26" s="23">
        <v>16</v>
      </c>
      <c r="M26" s="33">
        <f t="shared" si="0"/>
        <v>1565.0424639999999</v>
      </c>
    </row>
    <row r="27" spans="1:13" ht="12.75">
      <c r="A27" s="6" t="s">
        <v>93</v>
      </c>
      <c r="F27" s="5">
        <v>200.33</v>
      </c>
      <c r="J27" s="25">
        <v>6</v>
      </c>
      <c r="K27" s="44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2272.58</v>
      </c>
      <c r="J28" s="20"/>
      <c r="K28" s="30" t="s">
        <v>64</v>
      </c>
      <c r="L28" s="28">
        <v>0</v>
      </c>
      <c r="M28" s="45">
        <f>SUM(M22:M27)</f>
        <v>4433.96093082</v>
      </c>
    </row>
    <row r="29" spans="1:11" ht="12.75">
      <c r="A29" s="4" t="s">
        <v>20</v>
      </c>
      <c r="K29" s="1" t="s">
        <v>68</v>
      </c>
    </row>
    <row r="30" spans="1:13" ht="12.75">
      <c r="A30" t="s">
        <v>86</v>
      </c>
      <c r="D30" s="5">
        <v>0.92</v>
      </c>
      <c r="E30" t="s">
        <v>18</v>
      </c>
      <c r="F30" s="11">
        <f>E7*D30</f>
        <v>1209.8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87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217</v>
      </c>
      <c r="C32" t="s">
        <v>21</v>
      </c>
      <c r="D32" s="5">
        <v>2.73</v>
      </c>
      <c r="E32" t="s">
        <v>18</v>
      </c>
      <c r="F32" s="5">
        <v>592.41</v>
      </c>
      <c r="J32" s="23">
        <v>1</v>
      </c>
      <c r="K32" s="43" t="s">
        <v>95</v>
      </c>
      <c r="L32" s="23" t="s">
        <v>96</v>
      </c>
      <c r="M32" s="23">
        <v>400</v>
      </c>
    </row>
    <row r="33" spans="1:13" ht="12.75">
      <c r="A33" t="s">
        <v>88</v>
      </c>
      <c r="B33">
        <v>696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2</v>
      </c>
      <c r="K33" s="43" t="s">
        <v>97</v>
      </c>
      <c r="L33" s="23" t="s">
        <v>98</v>
      </c>
      <c r="M33" s="23">
        <v>150</v>
      </c>
    </row>
    <row r="34" spans="1:13" ht="12.75">
      <c r="A34" t="s">
        <v>89</v>
      </c>
      <c r="D34" s="5">
        <v>0</v>
      </c>
      <c r="E34" t="s">
        <v>18</v>
      </c>
      <c r="F34" s="5">
        <f>B34*D34</f>
        <v>0</v>
      </c>
      <c r="J34" s="23">
        <v>3</v>
      </c>
      <c r="K34" s="43" t="s">
        <v>99</v>
      </c>
      <c r="L34" s="23" t="s">
        <v>98</v>
      </c>
      <c r="M34" s="23">
        <v>270</v>
      </c>
    </row>
    <row r="35" spans="1:13" ht="12.75">
      <c r="A35" s="4" t="s">
        <v>22</v>
      </c>
      <c r="B35" s="10"/>
      <c r="C35" s="10"/>
      <c r="F35" s="32">
        <f>SUM(F30:F34)</f>
        <v>1802.21</v>
      </c>
      <c r="J35" s="23">
        <v>4</v>
      </c>
      <c r="K35" s="43" t="s">
        <v>100</v>
      </c>
      <c r="L35" s="23" t="s">
        <v>101</v>
      </c>
      <c r="M35" s="23">
        <v>147</v>
      </c>
    </row>
    <row r="36" spans="1:13" ht="12.75">
      <c r="A36" s="4" t="s">
        <v>23</v>
      </c>
      <c r="B36" s="4"/>
      <c r="J36" s="23">
        <v>5</v>
      </c>
      <c r="K36" s="43" t="s">
        <v>104</v>
      </c>
      <c r="L36" s="23" t="s">
        <v>105</v>
      </c>
      <c r="M36" s="23">
        <v>367.2</v>
      </c>
    </row>
    <row r="37" spans="1:13" ht="12.75">
      <c r="A37" t="s">
        <v>24</v>
      </c>
      <c r="C37">
        <v>148471</v>
      </c>
      <c r="D37">
        <v>219171.6</v>
      </c>
      <c r="E37">
        <v>1315</v>
      </c>
      <c r="F37" s="36">
        <f>C37/D37*E37</f>
        <v>890.8059483984239</v>
      </c>
      <c r="J37" s="23">
        <v>6</v>
      </c>
      <c r="K37" s="43" t="s">
        <v>107</v>
      </c>
      <c r="L37" s="23" t="s">
        <v>108</v>
      </c>
      <c r="M37" s="23">
        <v>484</v>
      </c>
    </row>
    <row r="38" spans="1:13" ht="12.75">
      <c r="A38" t="s">
        <v>25</v>
      </c>
      <c r="C38">
        <v>112802</v>
      </c>
      <c r="D38">
        <v>219171.6</v>
      </c>
      <c r="E38">
        <v>1315</v>
      </c>
      <c r="F38" s="36">
        <f>C38/D38*E38</f>
        <v>676.7967656393437</v>
      </c>
      <c r="J38" s="23">
        <v>7</v>
      </c>
      <c r="K38" s="43" t="s">
        <v>110</v>
      </c>
      <c r="L38" s="23" t="s">
        <v>111</v>
      </c>
      <c r="M38" s="23">
        <v>5300</v>
      </c>
    </row>
    <row r="39" spans="1:13" ht="12.75">
      <c r="A39" t="s">
        <v>26</v>
      </c>
      <c r="F39" s="11">
        <f>M28</f>
        <v>4433.96093082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7118.2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0.31</v>
      </c>
      <c r="E45" t="s">
        <v>18</v>
      </c>
      <c r="F45" s="11">
        <f>B45*D45</f>
        <v>407.65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13527.413644857766</v>
      </c>
      <c r="J46" s="20"/>
      <c r="K46" s="20"/>
      <c r="L46" s="31" t="s">
        <v>71</v>
      </c>
      <c r="M46" s="34">
        <f>SUM(M32:M45)</f>
        <v>7118.2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0.23</v>
      </c>
      <c r="E48" t="s">
        <v>18</v>
      </c>
      <c r="F48" s="11">
        <f>B48*D48</f>
        <v>302.45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0.74</v>
      </c>
      <c r="E51" t="s">
        <v>18</v>
      </c>
      <c r="F51" s="11">
        <f>B51*D51</f>
        <v>973.1</v>
      </c>
    </row>
    <row r="52" spans="1:6" ht="12.75">
      <c r="A52" s="4" t="s">
        <v>34</v>
      </c>
      <c r="F52" s="32">
        <f>F48+F51</f>
        <v>1275.55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1.56</v>
      </c>
      <c r="E55" t="s">
        <v>18</v>
      </c>
      <c r="F55" s="11">
        <f>B55*D55</f>
        <v>2051.4</v>
      </c>
    </row>
    <row r="56" spans="1:6" ht="12.75">
      <c r="A56" s="4" t="s">
        <v>36</v>
      </c>
      <c r="F56" s="8">
        <f>SUM(F55)</f>
        <v>2051.4</v>
      </c>
    </row>
    <row r="57" spans="1:6" ht="12.75">
      <c r="A57" s="1" t="s">
        <v>37</v>
      </c>
      <c r="B57" s="1"/>
      <c r="F57" s="32">
        <f>F28+F35+F46+F52+F56</f>
        <v>20929.153644857768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167.43322915886216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21096.58687401663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90</v>
      </c>
    </row>
    <row r="61" spans="1:6" ht="12.75">
      <c r="A61" s="13"/>
      <c r="B61" s="40">
        <v>41030</v>
      </c>
      <c r="C61" s="41">
        <v>87954</v>
      </c>
      <c r="D61" s="46">
        <f>F20</f>
        <v>12251.3</v>
      </c>
      <c r="E61" s="46">
        <f>F59</f>
        <v>21096.58687401663</v>
      </c>
      <c r="F61" s="47">
        <f>C61+D61-E61</f>
        <v>79108.71312598337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2012-07-24T18:48:15Z</dcterms:modified>
  <cp:category/>
  <cp:version/>
  <cp:contentType/>
  <cp:contentStatus/>
</cp:coreProperties>
</file>