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<sst xmlns="http://schemas.openxmlformats.org/spreadsheetml/2006/main" count="121" uniqueCount="95">
  <si>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</si>
  <si>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</si>
  <si>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</si>
  <si>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</si>
  <si>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</si>
  <si>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</si>
  <si>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</si>
  <si>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</si>
  <si>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</si>
  <si>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</si>
  <si>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</si>
  <si>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</si>
  <si>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</si>
  <si>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</si>
  <si>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</si>
  <si>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</si>
  <si>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</si>
  <si>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</si>
  <si>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</si>
  <si>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</si>
  <si>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</si>
  <si>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</si>
  <si>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</si>
  <si>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</si>
  <si>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</si>
  <si>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</si>
  <si>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</si>
  <si>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</si>
  <si>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</si>
  <si>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</si>
  <si>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</si>
  <si>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</si>
  <si>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</si>
  <si>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</si>
  <si>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</si>
  <si>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</si>
  <si>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</si>
  <si>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</si>
  <si>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</si>
  <si>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</si>
  <si>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</si>
  <si>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</si>
  <si>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</si>
  <si>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</si>
  <si>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</si>
  <si>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</si>
  <si>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</si>
  <si>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</si>
  <si>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</si>
  <si>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</si>
  <si>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</si>
  <si>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</si>
  <si>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</si>
  <si>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</si>
  <si>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</si>
  <si>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</si>
  <si>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</si>
  <si>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</si>
  <si>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</si>
  <si>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</si>
  <si>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</si>
  <si>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</si>
  <si>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</si>
  <si>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</si>
  <si>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</si>
  <si>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</si>
  <si>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</si>
  <si>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</si>
  <si>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</si>
  <si>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</si>
  <si>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</si>
  <si>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</si>
  <si>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</si>
  <si>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</si>
  <si>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</si>
  <si>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</si>
  <si>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</si>
  <si>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</si>
  <si>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</si>
  <si>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</si>
  <si>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</si>
  <si>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</si>
  <si>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</si>
  <si>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</si>
  <si>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</si>
  <si>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</si>
  <si>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</si>
  <si>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</si>
  <si>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</si>
  <si>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</si>
  <si>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01.01.</t>
  </si>
  <si>
    <t>декабрь</t>
  </si>
  <si>
    <t xml:space="preserve">                    за декабрь 2012 г.</t>
  </si>
  <si>
    <t>3.  Материалы</t>
  </si>
  <si>
    <t>(за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</si>
</sst>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1</v>
      </c>
      <c r="M7" s="34">
        <f>L7*89.21*1.202</f>
        <v>107.23042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>
        <f t="shared" si="0"/>
        <v>0</v>
      </c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1.65</v>
      </c>
      <c r="M10" s="34">
        <f t="shared" si="0"/>
        <v>176.93019299999997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>
        <f t="shared" si="0"/>
        <v>0</v>
      </c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5618.55</v>
      </c>
      <c r="J16" s="15" t="s">
        <v>61</v>
      </c>
      <c r="K16" s="26" t="s">
        <v>62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5630.48</v>
      </c>
      <c r="J17" s="16" t="s">
        <v>63</v>
      </c>
      <c r="K17" s="18" t="s">
        <v>64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1.0021233236333216</v>
      </c>
      <c r="J18" s="20"/>
      <c r="K18" s="27" t="s">
        <v>65</v>
      </c>
      <c r="L18" s="28">
        <f>SUM(L7:L17)</f>
        <v>2.65</v>
      </c>
      <c r="M18" s="35">
        <f>SUM(M7:M17)</f>
        <v>284.16061299999996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5630.48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L22*81.37*1.202*1.15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2312.65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93</v>
      </c>
      <c r="B27" t="s">
        <v>94</v>
      </c>
      <c r="F27" s="46">
        <v>254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2566.65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86</v>
      </c>
      <c r="D30" s="5">
        <v>1.01</v>
      </c>
      <c r="E30" t="s">
        <v>18</v>
      </c>
      <c r="F30" s="11">
        <f>E7*D30</f>
        <v>597.5160000000001</v>
      </c>
    </row>
    <row r="31" ht="12.75">
      <c r="A31" t="s">
        <v>87</v>
      </c>
    </row>
    <row r="32" spans="2:6" ht="12.75">
      <c r="B32">
        <f>F32/D32</f>
        <v>125.99999999999999</v>
      </c>
      <c r="C32" t="s">
        <v>21</v>
      </c>
      <c r="D32" s="5">
        <v>2.89</v>
      </c>
      <c r="E32" t="s">
        <v>18</v>
      </c>
      <c r="F32" s="5">
        <v>364.14</v>
      </c>
    </row>
    <row r="33" spans="1:6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89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961.6560000000001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155270</v>
      </c>
      <c r="D37">
        <v>219171.6</v>
      </c>
      <c r="E37">
        <v>591.6</v>
      </c>
      <c r="F37" s="37">
        <f>C37/D37*E37</f>
        <v>419.1132975257744</v>
      </c>
    </row>
    <row r="38" spans="1:6" ht="12.75">
      <c r="A38" t="s">
        <v>25</v>
      </c>
      <c r="C38">
        <v>105245</v>
      </c>
      <c r="D38">
        <v>219171.6</v>
      </c>
      <c r="E38">
        <v>591.6</v>
      </c>
      <c r="F38" s="37">
        <f>C38/D38*E38</f>
        <v>284.0830746319322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0.25</v>
      </c>
      <c r="E45" t="s">
        <v>18</v>
      </c>
      <c r="F45" s="11">
        <f>B45*D45</f>
        <v>147.9</v>
      </c>
    </row>
    <row r="46" spans="1:6" ht="12.75">
      <c r="A46" s="4" t="s">
        <v>30</v>
      </c>
      <c r="B46" s="10"/>
      <c r="C46" s="10"/>
      <c r="F46" s="33">
        <f>SUM(F37:F45)</f>
        <v>851.0963721577066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0.15</v>
      </c>
      <c r="E48" t="s">
        <v>18</v>
      </c>
      <c r="F48" s="11">
        <f>B48*D48</f>
        <v>88.74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0.63</v>
      </c>
      <c r="E51" t="s">
        <v>18</v>
      </c>
      <c r="F51" s="11">
        <f>B51*D51</f>
        <v>372.708</v>
      </c>
    </row>
    <row r="52" spans="1:6" ht="12.75">
      <c r="A52" s="4" t="s">
        <v>34</v>
      </c>
      <c r="F52" s="33">
        <f>F48+F51</f>
        <v>461.44800000000004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1.72</v>
      </c>
      <c r="E55" t="s">
        <v>18</v>
      </c>
      <c r="F55" s="11">
        <f>B55*D55</f>
        <v>1017.552</v>
      </c>
    </row>
    <row r="56" spans="1:6" ht="12.75">
      <c r="A56" s="4" t="s">
        <v>37</v>
      </c>
      <c r="F56" s="33">
        <f>SUM(F55)</f>
        <v>1017.552</v>
      </c>
    </row>
    <row r="57" spans="1:6" ht="12.75">
      <c r="A57" s="1" t="s">
        <v>38</v>
      </c>
      <c r="B57" s="1"/>
      <c r="F57" s="33">
        <f>F28+F35+F46+F52+F56</f>
        <v>5858.402372157707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46.86721897726166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5905.269591134968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90</v>
      </c>
    </row>
    <row r="61" spans="1:6" ht="12.75">
      <c r="A61" s="13"/>
      <c r="B61" s="41">
        <v>41609</v>
      </c>
      <c r="C61" s="42">
        <v>-20936</v>
      </c>
      <c r="D61" s="44">
        <f>F20</f>
        <v>5630.48</v>
      </c>
      <c r="E61" s="44">
        <f>F59</f>
        <v>5905.269591134968</v>
      </c>
      <c r="F61" s="45">
        <f>C61+D61-E61</f>
        <v>-21210.78959113497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2013-02-24T17:19:12Z</dcterms:modified>
  <cp:category/>
  <cp:version/>
  <cp:contentType/>
  <cp:contentStatus/>
</cp:coreProperties>
</file>