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<sst xmlns="http://schemas.openxmlformats.org/spreadsheetml/2006/main" count="142" uniqueCount="112">
  <si>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</si>
  <si>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</si>
  <si>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</si>
  <si>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</si>
  <si>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</si>
  <si>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</si>
  <si>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</si>
  <si>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</si>
  <si>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</si>
  <si>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</si>
  <si>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</si>
  <si>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</si>
  <si>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</si>
  <si>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</si>
  <si>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</si>
  <si>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</si>
  <si>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</si>
  <si>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</si>
  <si>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</si>
  <si>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</si>
  <si>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</si>
  <si>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</si>
  <si>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</si>
  <si>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</si>
  <si>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</si>
  <si>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</si>
  <si>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</si>
  <si>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</si>
  <si>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</si>
  <si>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</si>
  <si>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</si>
  <si>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</si>
  <si>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</si>
  <si>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</si>
  <si>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</si>
  <si>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</si>
  <si>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</si>
  <si>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</si>
  <si>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</si>
  <si>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</si>
  <si>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</si>
  <si>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</si>
  <si>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</si>
  <si>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</si>
  <si>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</si>
  <si>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</si>
  <si>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</si>
  <si>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</si>
  <si>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</si>
  <si>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</si>
  <si>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</si>
  <si>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</si>
  <si>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</si>
  <si>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</si>
  <si>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</si>
  <si>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</si>
  <si>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</si>
  <si>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</si>
  <si>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</si>
  <si>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</si>
  <si>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</si>
  <si>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</si>
  <si>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</si>
  <si>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</si>
  <si>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</si>
  <si>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</si>
  <si>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</si>
  <si>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</si>
  <si>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</si>
  <si>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</si>
  <si>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</si>
  <si>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</si>
  <si>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</si>
  <si>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</si>
  <si>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</si>
  <si>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</si>
  <si>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</si>
  <si>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</si>
  <si>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</si>
  <si>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</si>
  <si>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</si>
  <si>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</si>
  <si>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</si>
  <si>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</si>
  <si>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</si>
  <si>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Прочистка канализации</t>
  </si>
  <si>
    <t>2шт</t>
  </si>
  <si>
    <t>Лампа</t>
  </si>
  <si>
    <t>1.2 Арендаторы (Спарк)</t>
  </si>
  <si>
    <t>3.  Материалы</t>
  </si>
  <si>
    <t>Муфта разъемная</t>
  </si>
  <si>
    <t>Сбивание сосулек</t>
  </si>
  <si>
    <t>Очистка кровли от снега</t>
  </si>
  <si>
    <t>Смена ламп (5шт)</t>
  </si>
  <si>
    <t>5шт</t>
  </si>
  <si>
    <t>ост.на 01.02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</si>
  <si>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</si>
  <si>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</si>
  <si>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</si>
  <si>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</si>
  <si>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</si>
  <si>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</si>
  <si>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</si>
  <si>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Вентиль Д 25</t>
  </si>
  <si>
    <t>1шт</t>
  </si>
  <si>
    <t>Сгон Д 25</t>
  </si>
  <si>
    <t>Муфта 25</t>
  </si>
  <si>
    <t>К/гайка 25</t>
  </si>
  <si>
    <t xml:space="preserve">Уголок </t>
  </si>
  <si>
    <t>Смена вентиля Д 25 (2шт)</t>
  </si>
  <si>
    <t>Смена сгорна Д 25 (2шт)</t>
  </si>
  <si>
    <t>Прочистка вентканала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</si>
</sst>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96</v>
      </c>
      <c r="D3" s="1" t="s">
        <v>97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24863.01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15746.24</v>
      </c>
      <c r="J17" s="16" t="s">
        <v>61</v>
      </c>
      <c r="K17" s="18" t="s">
        <v>62</v>
      </c>
      <c r="L17" s="23">
        <v>4.76</v>
      </c>
      <c r="M17" s="33">
        <f>L17*81.37*1.202</f>
        <v>465.56008239999994</v>
      </c>
    </row>
    <row r="18" spans="2:13" ht="12.75">
      <c r="B18" t="s">
        <v>11</v>
      </c>
      <c r="F18" s="9">
        <f>F17/F16</f>
        <v>0.6333199399429112</v>
      </c>
      <c r="J18" s="20"/>
      <c r="K18" s="27" t="s">
        <v>63</v>
      </c>
      <c r="L18" s="28">
        <f>SUM(L7:L17)</f>
        <v>16.759999999999998</v>
      </c>
      <c r="M18" s="34">
        <f>SUM(M7:M17)</f>
        <v>1639.2409624000002</v>
      </c>
    </row>
    <row r="19" spans="1:11" ht="12.75">
      <c r="A19" t="s">
        <v>88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15866.24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85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109</v>
      </c>
      <c r="L23" s="25">
        <v>2.06</v>
      </c>
      <c r="M23" s="33">
        <f aca="true" t="shared" si="0" ref="M23:M37">L23*81.37*1.202</f>
        <v>201.4818844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110</v>
      </c>
      <c r="L24" s="25">
        <v>0.82</v>
      </c>
      <c r="M24" s="33">
        <f t="shared" si="0"/>
        <v>80.2015268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111</v>
      </c>
      <c r="L25" s="25">
        <v>9.24</v>
      </c>
      <c r="M25" s="33">
        <f t="shared" si="0"/>
        <v>903.7342776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 t="s">
        <v>92</v>
      </c>
      <c r="L26" s="25">
        <v>32</v>
      </c>
      <c r="M26" s="33">
        <f t="shared" si="0"/>
        <v>3129.81568</v>
      </c>
    </row>
    <row r="27" spans="1:13" ht="12.75">
      <c r="A27" s="6" t="s">
        <v>89</v>
      </c>
      <c r="F27" s="5">
        <v>0</v>
      </c>
      <c r="J27" s="20">
        <v>6</v>
      </c>
      <c r="K27" s="20" t="s">
        <v>91</v>
      </c>
      <c r="L27" s="25">
        <v>17.4</v>
      </c>
      <c r="M27" s="33">
        <f t="shared" si="0"/>
        <v>1701.837276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 t="s">
        <v>93</v>
      </c>
      <c r="L28" s="25">
        <v>0.35</v>
      </c>
      <c r="M28" s="33">
        <f t="shared" si="0"/>
        <v>34.232358999999995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99</v>
      </c>
      <c r="C30" s="13"/>
      <c r="D30" s="42">
        <v>1.01</v>
      </c>
      <c r="E30" s="13" t="s">
        <v>17</v>
      </c>
      <c r="F30" s="11">
        <f>E7*D30</f>
        <v>2873.349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100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1915.0000000000002</v>
      </c>
      <c r="C32" t="s">
        <v>20</v>
      </c>
      <c r="D32" s="5">
        <v>1.91</v>
      </c>
      <c r="E32" t="s">
        <v>17</v>
      </c>
      <c r="F32" s="5">
        <v>3657.65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101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102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6530.999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141135</v>
      </c>
      <c r="D37">
        <v>219171.6</v>
      </c>
      <c r="E37">
        <v>2844.9</v>
      </c>
      <c r="F37" s="35">
        <f>C37/D37*E37</f>
        <v>1831.9661922438856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126299</v>
      </c>
      <c r="D38">
        <v>219171.6</v>
      </c>
      <c r="E38">
        <v>2844.9</v>
      </c>
      <c r="F38" s="35">
        <f>C38/D38*E38</f>
        <v>1639.391349517912</v>
      </c>
      <c r="J38" s="20"/>
      <c r="K38" s="30" t="s">
        <v>63</v>
      </c>
      <c r="L38" s="28">
        <f>SUM(L22:L37)</f>
        <v>71.53</v>
      </c>
      <c r="M38" s="34">
        <f>SUM(M22:M37)</f>
        <v>6996.116112199999</v>
      </c>
    </row>
    <row r="39" spans="1:11" ht="12.75">
      <c r="A39" t="s">
        <v>25</v>
      </c>
      <c r="F39" s="11">
        <f>M38</f>
        <v>6996.116112199999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601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M63</f>
        <v>905.4</v>
      </c>
      <c r="J42" s="20">
        <v>1</v>
      </c>
      <c r="K42" s="20" t="s">
        <v>103</v>
      </c>
      <c r="L42" s="25" t="s">
        <v>104</v>
      </c>
      <c r="M42" s="25">
        <v>325</v>
      </c>
    </row>
    <row r="43" spans="1:13" ht="12.75">
      <c r="A43" t="s">
        <v>27</v>
      </c>
      <c r="F43" s="5"/>
      <c r="J43" s="20">
        <v>2</v>
      </c>
      <c r="K43" s="20" t="s">
        <v>105</v>
      </c>
      <c r="L43" s="25" t="s">
        <v>86</v>
      </c>
      <c r="M43" s="25">
        <v>32</v>
      </c>
    </row>
    <row r="44" spans="1:13" ht="12.75">
      <c r="A44" t="s">
        <v>28</v>
      </c>
      <c r="F44" s="5"/>
      <c r="J44" s="20">
        <v>3</v>
      </c>
      <c r="K44" s="20" t="s">
        <v>106</v>
      </c>
      <c r="L44" s="25" t="s">
        <v>86</v>
      </c>
      <c r="M44" s="25">
        <v>80</v>
      </c>
    </row>
    <row r="45" spans="2:13" ht="12.75">
      <c r="B45">
        <v>2844.9</v>
      </c>
      <c r="C45" t="s">
        <v>16</v>
      </c>
      <c r="D45" s="11">
        <v>0.23</v>
      </c>
      <c r="E45" t="s">
        <v>17</v>
      </c>
      <c r="F45" s="11">
        <f>B45*D45</f>
        <v>654.327</v>
      </c>
      <c r="J45" s="20">
        <v>4</v>
      </c>
      <c r="K45" s="20" t="s">
        <v>107</v>
      </c>
      <c r="L45" s="25" t="s">
        <v>86</v>
      </c>
      <c r="M45" s="25">
        <v>36</v>
      </c>
    </row>
    <row r="46" spans="1:13" ht="12.75">
      <c r="A46" s="4" t="s">
        <v>29</v>
      </c>
      <c r="B46" s="10"/>
      <c r="C46" s="10"/>
      <c r="F46" s="32">
        <f>SUM(F37:F45)</f>
        <v>12628.200653961796</v>
      </c>
      <c r="J46" s="20">
        <v>5</v>
      </c>
      <c r="K46" s="20" t="s">
        <v>108</v>
      </c>
      <c r="L46" s="25" t="s">
        <v>86</v>
      </c>
      <c r="M46" s="25">
        <v>24</v>
      </c>
    </row>
    <row r="47" spans="1:13" ht="12.75">
      <c r="A47" s="4" t="s">
        <v>30</v>
      </c>
      <c r="F47" s="5"/>
      <c r="J47" s="20">
        <v>6</v>
      </c>
      <c r="K47" s="20" t="s">
        <v>90</v>
      </c>
      <c r="L47" s="25" t="s">
        <v>86</v>
      </c>
      <c r="M47" s="25">
        <v>380</v>
      </c>
    </row>
    <row r="48" spans="1:13" ht="12.75">
      <c r="A48" t="s">
        <v>31</v>
      </c>
      <c r="B48">
        <v>2844.9</v>
      </c>
      <c r="C48" t="s">
        <v>72</v>
      </c>
      <c r="D48" s="5">
        <v>0.17</v>
      </c>
      <c r="E48" t="s">
        <v>17</v>
      </c>
      <c r="F48" s="11">
        <f>B48*D48</f>
        <v>483.63300000000004</v>
      </c>
      <c r="J48" s="20">
        <v>7</v>
      </c>
      <c r="K48" s="20" t="s">
        <v>87</v>
      </c>
      <c r="L48" s="25" t="s">
        <v>94</v>
      </c>
      <c r="M48" s="25">
        <v>28.4</v>
      </c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0.64</v>
      </c>
      <c r="E51" t="s">
        <v>17</v>
      </c>
      <c r="F51" s="11">
        <f>B51*D51</f>
        <v>1820.736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2304.369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1.38</v>
      </c>
      <c r="E55" t="s">
        <v>17</v>
      </c>
      <c r="F55" s="11">
        <f>B55*D55</f>
        <v>3925.962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3925.962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32725.340653961794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261.80272523169435</v>
      </c>
      <c r="J58" s="20">
        <v>7</v>
      </c>
      <c r="K58" s="20"/>
      <c r="L58" s="25"/>
      <c r="M58" s="25"/>
    </row>
    <row r="59" spans="1:13" ht="15">
      <c r="A59" s="12" t="s">
        <v>39</v>
      </c>
      <c r="B59" s="12"/>
      <c r="C59" s="46"/>
      <c r="D59" s="46"/>
      <c r="E59" s="46"/>
      <c r="F59" s="43">
        <f>F57+F58</f>
        <v>32987.14337919349</v>
      </c>
      <c r="J59" s="20">
        <v>18</v>
      </c>
      <c r="K59" s="20"/>
      <c r="L59" s="25"/>
      <c r="M59" s="25"/>
    </row>
    <row r="60" spans="2:13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95</v>
      </c>
      <c r="J60" s="20">
        <v>19</v>
      </c>
      <c r="K60" s="20"/>
      <c r="L60" s="25"/>
      <c r="M60" s="25"/>
    </row>
    <row r="61" spans="1:13" ht="12.75">
      <c r="A61" s="13"/>
      <c r="B61" s="39">
        <v>40909</v>
      </c>
      <c r="C61" s="40">
        <v>-307739</v>
      </c>
      <c r="D61" s="44">
        <f>F20</f>
        <v>15866.24</v>
      </c>
      <c r="E61" s="44">
        <f>F59</f>
        <v>32987.14337919349</v>
      </c>
      <c r="F61" s="45">
        <f>C61+D61-E61</f>
        <v>-324859.9033791935</v>
      </c>
      <c r="J61" s="20">
        <v>20</v>
      </c>
      <c r="K61" s="20"/>
      <c r="L61" s="25"/>
      <c r="M61" s="25"/>
    </row>
    <row r="62" spans="10:13" ht="12.75">
      <c r="J62" s="20">
        <v>21</v>
      </c>
      <c r="K62" s="20"/>
      <c r="L62" s="25"/>
      <c r="M62" s="25"/>
    </row>
    <row r="63" spans="10:13" ht="12.75">
      <c r="J63" s="20"/>
      <c r="K63" s="20"/>
      <c r="L63" s="31" t="s">
        <v>70</v>
      </c>
      <c r="M63" s="34">
        <f>SUM(M42:M62)</f>
        <v>905.4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2012-03-05T06:48:06Z</cp:lastPrinted>
  <dcterms:created xsi:type="dcterms:W3CDTF">2008-08-18T07:30:19Z</dcterms:created>
  <dcterms:modified xsi:type="dcterms:W3CDTF">2012-03-31T14:28:57Z</dcterms:modified>
  <cp:category/>
  <cp:version/>
  <cp:contentType/>
  <cp:contentStatus/>
</cp:coreProperties>
</file>