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<sst xmlns="http://schemas.openxmlformats.org/spreadsheetml/2006/main" count="130" uniqueCount="103">
  <si>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</si>
  <si>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</si>
  <si>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</si>
  <si>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</si>
  <si>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</si>
  <si>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</si>
  <si>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</si>
  <si>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</si>
  <si>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</si>
  <si>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</si>
  <si>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</si>
  <si>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</si>
  <si>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</si>
  <si>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</si>
  <si>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</si>
  <si>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</si>
  <si>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</si>
  <si>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</si>
  <si>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</si>
  <si>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</si>
  <si>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</si>
  <si>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</si>
  <si>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</si>
  <si>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</si>
  <si>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</si>
  <si>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</si>
  <si>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</si>
  <si>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</si>
  <si>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</si>
  <si>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</si>
  <si>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</si>
  <si>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</si>
  <si>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</si>
  <si>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</si>
  <si>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</si>
  <si>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</si>
  <si>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</si>
  <si>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</si>
  <si>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</si>
  <si>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</si>
  <si>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</si>
  <si>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</si>
  <si>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</si>
  <si>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</si>
  <si>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</si>
  <si>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</si>
  <si>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</si>
  <si>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</si>
  <si>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</si>
  <si>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</si>
  <si>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</si>
  <si>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</si>
  <si>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</si>
  <si>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</si>
  <si>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</si>
  <si>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</si>
  <si>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</si>
  <si>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</si>
  <si>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</si>
  <si>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</si>
  <si>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</si>
  <si>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</si>
  <si>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</si>
  <si>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</si>
  <si>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</si>
  <si>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</si>
  <si>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</si>
  <si>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</si>
  <si>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</si>
  <si>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</si>
  <si>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</si>
  <si>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</si>
  <si>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</si>
  <si>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</si>
  <si>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</si>
  <si>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</si>
  <si>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</si>
  <si>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</si>
  <si>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</si>
  <si>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</si>
  <si>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</si>
  <si>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</si>
  <si>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</si>
  <si>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</si>
  <si>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</si>
  <si>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</si>
  <si>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</si>
  <si>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</si>
  <si>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</si>
  <si>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</si>
  <si>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</si>
  <si>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(эр-телеком,ростелеком)</t>
  </si>
  <si>
    <t xml:space="preserve">3.  </t>
  </si>
  <si>
    <t>ост.на 01.09.</t>
  </si>
  <si>
    <t>август</t>
  </si>
  <si>
    <t xml:space="preserve">                    за  август  2012 г.</t>
  </si>
  <si>
    <t>Прочистка канализации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</si>
  <si>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</si>
  <si>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</si>
  <si>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</si>
  <si>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</si>
  <si>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(9шт) т.п., п-д1</t>
  </si>
  <si>
    <t>9шт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</si>
</sst>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31177.25</v>
      </c>
      <c r="J17" s="16" t="s">
        <v>55</v>
      </c>
      <c r="K17" s="18" t="s">
        <v>56</v>
      </c>
      <c r="L17" s="23">
        <v>3.76</v>
      </c>
      <c r="M17" s="33">
        <f>L17*81.377*1.202</f>
        <v>367.78497903999994</v>
      </c>
    </row>
    <row r="18" spans="2:13" ht="12.75">
      <c r="B18" t="s">
        <v>11</v>
      </c>
      <c r="F18" s="9">
        <f>F17/F16</f>
        <v>0.926458610124132</v>
      </c>
      <c r="J18" s="20"/>
      <c r="K18" s="27" t="s">
        <v>57</v>
      </c>
      <c r="L18" s="28">
        <f>SUM(L7:L17)</f>
        <v>16.759999999999998</v>
      </c>
      <c r="M18" s="34">
        <f>SUM(M7:M17)</f>
        <v>1639.38198104</v>
      </c>
    </row>
    <row r="19" spans="1:11" ht="12.75">
      <c r="A19" t="s">
        <v>91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32054.17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97</v>
      </c>
      <c r="L23" s="25">
        <v>14</v>
      </c>
      <c r="M23" s="33">
        <f>L23*81.377*1.202</f>
        <v>1369.4121559999999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2.64</v>
      </c>
      <c r="M24" s="33">
        <f>L24*81.377*1.202</f>
        <v>258.23200656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101</v>
      </c>
      <c r="L25" s="25">
        <v>0.63</v>
      </c>
      <c r="M25" s="33">
        <f aca="true" t="shared" si="0" ref="M25:M32">L25*81.377*1.202*1.15</f>
        <v>70.86707907299999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1.17</v>
      </c>
      <c r="E30" t="s">
        <v>17</v>
      </c>
      <c r="F30" s="11">
        <f>E7*D30</f>
        <v>3906.0449999999996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736</v>
      </c>
      <c r="C32" t="s">
        <v>20</v>
      </c>
      <c r="D32" s="5">
        <v>2.89</v>
      </c>
      <c r="E32" t="s">
        <v>17</v>
      </c>
      <c r="F32" s="5">
        <v>2127.04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22.099999999999998</v>
      </c>
      <c r="M33" s="34">
        <f>SUM(M22:M32)</f>
        <v>2170.9584354529998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6033.084999999999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143189</v>
      </c>
      <c r="D37">
        <v>219171.6</v>
      </c>
      <c r="E37">
        <v>3338.5</v>
      </c>
      <c r="F37" s="35">
        <f>C37/D37*E37</f>
        <v>2181.105930239137</v>
      </c>
      <c r="J37" s="20">
        <v>1</v>
      </c>
      <c r="K37" s="20" t="s">
        <v>99</v>
      </c>
      <c r="L37" s="25" t="s">
        <v>100</v>
      </c>
      <c r="M37" s="25">
        <v>85</v>
      </c>
    </row>
    <row r="38" spans="1:13" ht="12.75">
      <c r="A38" t="s">
        <v>23</v>
      </c>
      <c r="C38">
        <v>107658</v>
      </c>
      <c r="D38">
        <v>219171.6</v>
      </c>
      <c r="E38">
        <v>3338.5</v>
      </c>
      <c r="F38" s="35">
        <f>C38/D38*E38</f>
        <v>1639.8850626632282</v>
      </c>
      <c r="J38" s="20">
        <v>2</v>
      </c>
      <c r="K38" s="20" t="s">
        <v>90</v>
      </c>
      <c r="L38" s="25" t="s">
        <v>102</v>
      </c>
      <c r="M38" s="25">
        <v>58.68</v>
      </c>
    </row>
    <row r="39" spans="1:13" ht="12.75">
      <c r="A39" t="s">
        <v>24</v>
      </c>
      <c r="F39" s="11">
        <f>M33</f>
        <v>2170.9584354529998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143.68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0.21</v>
      </c>
      <c r="E45" t="s">
        <v>17</v>
      </c>
      <c r="F45" s="11">
        <f>B45*D45</f>
        <v>701.0849999999999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6836.714428355365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0.17</v>
      </c>
      <c r="E48" t="s">
        <v>17</v>
      </c>
      <c r="F48" s="11">
        <f>B48*D48</f>
        <v>567.5450000000001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143.68</v>
      </c>
    </row>
    <row r="51" spans="2:6" ht="12.75">
      <c r="B51">
        <v>3338.5</v>
      </c>
      <c r="C51" t="s">
        <v>16</v>
      </c>
      <c r="D51" s="11">
        <v>0.69</v>
      </c>
      <c r="E51" t="s">
        <v>17</v>
      </c>
      <c r="F51" s="11">
        <f>B51*D51</f>
        <v>2303.5649999999996</v>
      </c>
    </row>
    <row r="52" spans="1:6" ht="12.75">
      <c r="A52" s="4" t="s">
        <v>80</v>
      </c>
      <c r="F52" s="32">
        <f>F48+F51</f>
        <v>2871.1099999999997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1.29</v>
      </c>
      <c r="E55" t="s">
        <v>17</v>
      </c>
      <c r="F55" s="11">
        <f>B55*D55</f>
        <v>4306.665</v>
      </c>
    </row>
    <row r="56" spans="1:6" ht="12.75">
      <c r="A56" s="4" t="s">
        <v>82</v>
      </c>
      <c r="F56" s="8">
        <f>SUM(F55)</f>
        <v>4306.665</v>
      </c>
    </row>
    <row r="57" spans="1:6" ht="12.75">
      <c r="A57" s="1" t="s">
        <v>30</v>
      </c>
      <c r="B57" s="1"/>
      <c r="F57" s="32">
        <f>F28+F35+F46+F52+F56</f>
        <v>25398.154428355367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203.18523542684295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25601.339663782208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93</v>
      </c>
    </row>
    <row r="61" spans="1:6" ht="12.75">
      <c r="A61" s="13"/>
      <c r="B61" s="39">
        <v>41122</v>
      </c>
      <c r="C61" s="40">
        <v>-121957</v>
      </c>
      <c r="D61" s="43">
        <f>F20</f>
        <v>32054.17</v>
      </c>
      <c r="E61" s="43">
        <f>F59</f>
        <v>25601.339663782208</v>
      </c>
      <c r="F61" s="44">
        <f>C61+D61-E61</f>
        <v>-115504.1696637822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2012-11-08T14:08:32Z</dcterms:modified>
  <cp:category/>
  <cp:version/>
  <cp:contentType/>
  <cp:contentStatus/>
</cp:coreProperties>
</file>