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<sst xmlns="http://schemas.openxmlformats.org/spreadsheetml/2006/main" count="134" uniqueCount="106">
  <si>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</si>
  <si>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</si>
  <si>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</si>
  <si>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</si>
  <si>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</si>
  <si>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</si>
  <si>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</si>
  <si>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</si>
  <si>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</si>
  <si>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</si>
  <si>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</si>
  <si>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</si>
  <si>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</si>
  <si>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</si>
  <si>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</si>
  <si>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</si>
  <si>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</si>
  <si>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</si>
  <si>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</si>
  <si>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</si>
  <si>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</si>
  <si>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</si>
  <si>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</si>
  <si>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</si>
  <si>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</si>
  <si>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</si>
  <si>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</si>
  <si>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</si>
  <si>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</si>
  <si>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</si>
  <si>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</si>
  <si>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</si>
  <si>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</si>
  <si>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</si>
  <si>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</si>
  <si>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</si>
  <si>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</si>
  <si>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</si>
  <si>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</si>
  <si>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</si>
  <si>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</si>
  <si>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</si>
  <si>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</si>
  <si>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</si>
  <si>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</si>
  <si>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</si>
  <si>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</si>
  <si>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</si>
  <si>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</si>
  <si>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</si>
  <si>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</si>
  <si>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</si>
  <si>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</si>
  <si>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</si>
  <si>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</si>
  <si>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</si>
  <si>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</si>
  <si>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</si>
  <si>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</si>
  <si>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</si>
  <si>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</si>
  <si>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</si>
  <si>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</si>
  <si>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</si>
  <si>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</si>
  <si>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</si>
  <si>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</si>
  <si>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</si>
  <si>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</si>
  <si>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</si>
  <si>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</si>
  <si>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</si>
  <si>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</si>
  <si>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</si>
  <si>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</si>
  <si>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</si>
  <si>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</si>
  <si>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</si>
  <si>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</si>
  <si>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</si>
  <si>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0,7 ставки</t>
  </si>
  <si>
    <t>0,6 ставки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</si>
  <si>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</si>
  <si>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</si>
  <si>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 xml:space="preserve"> 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</si>
  <si>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</si>
  <si>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</si>
  <si>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</si>
  <si>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</si>
  <si>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</si>
  <si>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</si>
  <si>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ост.на 01.06</t>
  </si>
  <si>
    <t>май</t>
  </si>
  <si>
    <t xml:space="preserve">                    за май  2012 г. г.</t>
  </si>
  <si>
    <t>1.2 Арендаторы (Интер-телеком,ростелеком)</t>
  </si>
  <si>
    <t>3.  Премия за месячник</t>
  </si>
  <si>
    <t>Откачка воды из техподполий</t>
  </si>
  <si>
    <t>Смена вентиля Д 15 (1шт) подв.</t>
  </si>
  <si>
    <t>Вентиль Д 15</t>
  </si>
  <si>
    <t>1шт</t>
  </si>
  <si>
    <t>Промывка, опрессовка системы отопления</t>
  </si>
  <si>
    <t>Демонтаж, монтаж эл.узла</t>
  </si>
  <si>
    <t>Смена петель (1шт) п-д4</t>
  </si>
  <si>
    <t>Петля</t>
  </si>
  <si>
    <t>Электроды</t>
  </si>
  <si>
    <t>0,3кг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</si>
</sst>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0">
      <selection activeCell="L23" sqref="L2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93</v>
      </c>
    </row>
    <row r="3" spans="2:13" ht="12.75">
      <c r="B3" s="1" t="s">
        <v>84</v>
      </c>
      <c r="C3" s="8" t="s">
        <v>92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2796.4</v>
      </c>
      <c r="F7" t="s">
        <v>72</v>
      </c>
      <c r="J7" s="15"/>
      <c r="K7" s="15" t="s">
        <v>49</v>
      </c>
      <c r="L7" s="21">
        <v>3</v>
      </c>
      <c r="M7" s="33">
        <f>L7*81.37*1.202</f>
        <v>293.42022000000003</v>
      </c>
    </row>
    <row r="8" spans="1:13" ht="12.75">
      <c r="A8" t="s">
        <v>3</v>
      </c>
      <c r="E8">
        <v>259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498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3715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491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/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29272.03</v>
      </c>
      <c r="J16" s="15" t="s">
        <v>59</v>
      </c>
      <c r="K16" s="26" t="s">
        <v>60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23105.65</v>
      </c>
      <c r="J17" s="16" t="s">
        <v>61</v>
      </c>
      <c r="K17" s="18" t="s">
        <v>62</v>
      </c>
      <c r="L17" s="23">
        <v>6.71</v>
      </c>
      <c r="M17" s="33">
        <f>L17*81.37*1.202</f>
        <v>656.2832254</v>
      </c>
    </row>
    <row r="18" spans="2:13" ht="12.75">
      <c r="B18" t="s">
        <v>11</v>
      </c>
      <c r="F18" s="9">
        <f>F17/F16</f>
        <v>0.789342249239291</v>
      </c>
      <c r="J18" s="20"/>
      <c r="K18" s="27" t="s">
        <v>63</v>
      </c>
      <c r="L18" s="28">
        <f>SUM(L7:L17)</f>
        <v>14.71</v>
      </c>
      <c r="M18" s="34">
        <f>SUM(M7:M17)</f>
        <v>1438.7371454</v>
      </c>
    </row>
    <row r="19" spans="1:11" ht="12.75">
      <c r="A19" t="s">
        <v>94</v>
      </c>
      <c r="F19" s="5">
        <v>826.92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23932.57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2.1</v>
      </c>
      <c r="M22" s="33">
        <f>L22*81.37*1.202</f>
        <v>205.39415400000001</v>
      </c>
    </row>
    <row r="23" spans="10:13" ht="12.75">
      <c r="J23" s="20">
        <v>2</v>
      </c>
      <c r="K23" s="20" t="s">
        <v>97</v>
      </c>
      <c r="L23" s="25">
        <v>0.81</v>
      </c>
      <c r="M23" s="33">
        <f aca="true" t="shared" si="0" ref="M23:M33">L23*81.37*1.202</f>
        <v>79.22345940000001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100</v>
      </c>
      <c r="L24" s="25">
        <v>103.14</v>
      </c>
      <c r="M24" s="33">
        <f t="shared" si="0"/>
        <v>10087.7871636</v>
      </c>
    </row>
    <row r="25" spans="1:13" ht="12.75">
      <c r="A25" t="s">
        <v>15</v>
      </c>
      <c r="D25" t="s">
        <v>80</v>
      </c>
      <c r="F25" s="11">
        <v>3626.43</v>
      </c>
      <c r="J25" s="20">
        <v>4</v>
      </c>
      <c r="K25" s="20" t="s">
        <v>101</v>
      </c>
      <c r="L25" s="25">
        <v>3.12</v>
      </c>
      <c r="M25" s="33">
        <f t="shared" si="0"/>
        <v>305.15702880000003</v>
      </c>
    </row>
    <row r="26" spans="1:13" ht="12.75">
      <c r="A26" s="6" t="s">
        <v>18</v>
      </c>
      <c r="D26" t="s">
        <v>81</v>
      </c>
      <c r="F26" s="5">
        <v>2586.22</v>
      </c>
      <c r="J26" s="20">
        <v>5</v>
      </c>
      <c r="K26" s="20" t="s">
        <v>102</v>
      </c>
      <c r="L26" s="25">
        <v>1</v>
      </c>
      <c r="M26" s="33">
        <f t="shared" si="0"/>
        <v>97.80674</v>
      </c>
    </row>
    <row r="27" spans="1:13" ht="12.75">
      <c r="A27" s="6" t="s">
        <v>95</v>
      </c>
      <c r="F27" s="5">
        <v>1803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8015.65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D30" s="5">
        <v>0.92</v>
      </c>
      <c r="E30" t="s">
        <v>17</v>
      </c>
      <c r="F30" s="11">
        <f>E7*D30</f>
        <v>2572.688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560</v>
      </c>
      <c r="C32" t="s">
        <v>20</v>
      </c>
      <c r="D32" s="5">
        <v>2.73</v>
      </c>
      <c r="E32" t="s">
        <v>17</v>
      </c>
      <c r="F32" s="5">
        <v>1528.8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B33">
        <v>259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89</v>
      </c>
      <c r="B34">
        <v>32</v>
      </c>
      <c r="C34" t="s">
        <v>90</v>
      </c>
      <c r="D34" s="5">
        <v>0</v>
      </c>
      <c r="E34" t="s">
        <v>17</v>
      </c>
      <c r="F34" s="11">
        <f>B34*D34</f>
        <v>0</v>
      </c>
      <c r="J34" s="20"/>
      <c r="K34" s="30" t="s">
        <v>63</v>
      </c>
      <c r="L34" s="28">
        <f>SUM(L22:L33)</f>
        <v>110.17</v>
      </c>
      <c r="M34" s="34">
        <f>SUM(M22:M33)</f>
        <v>10775.3685458</v>
      </c>
    </row>
    <row r="35" spans="1:11" ht="12.75">
      <c r="A35" s="4" t="s">
        <v>21</v>
      </c>
      <c r="B35" s="10"/>
      <c r="C35" s="10"/>
      <c r="F35" s="32">
        <f>SUM(F30:F34)</f>
        <v>4101.488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148471</v>
      </c>
      <c r="D37">
        <v>219171.6</v>
      </c>
      <c r="E37">
        <v>2796.4</v>
      </c>
      <c r="F37" s="35">
        <f>C37/D37*E37</f>
        <v>1894.334413765287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112802</v>
      </c>
      <c r="D38">
        <v>219171.6</v>
      </c>
      <c r="E38">
        <v>2796.4</v>
      </c>
      <c r="F38" s="35">
        <f>C38/D38*E38</f>
        <v>1439.2353425352553</v>
      </c>
      <c r="J38" s="20">
        <v>1</v>
      </c>
      <c r="K38" s="20" t="s">
        <v>98</v>
      </c>
      <c r="L38" s="25" t="s">
        <v>99</v>
      </c>
      <c r="M38" s="25">
        <v>140</v>
      </c>
    </row>
    <row r="39" spans="1:13" ht="12.75">
      <c r="A39" t="s">
        <v>25</v>
      </c>
      <c r="F39" s="11">
        <f>M34</f>
        <v>10775.3685458</v>
      </c>
      <c r="J39" s="20">
        <v>2</v>
      </c>
      <c r="K39" s="20" t="s">
        <v>103</v>
      </c>
      <c r="L39" s="25" t="s">
        <v>99</v>
      </c>
      <c r="M39" s="25">
        <v>60</v>
      </c>
    </row>
    <row r="40" spans="1:13" ht="12.75">
      <c r="A40" t="s">
        <v>79</v>
      </c>
      <c r="F40" s="5"/>
      <c r="J40" s="20">
        <v>3</v>
      </c>
      <c r="K40" s="20" t="s">
        <v>104</v>
      </c>
      <c r="L40" s="25" t="s">
        <v>105</v>
      </c>
      <c r="M40" s="25">
        <v>18</v>
      </c>
    </row>
    <row r="41" spans="2:13" ht="12.75">
      <c r="B41">
        <v>2796.4</v>
      </c>
      <c r="C41" t="s">
        <v>16</v>
      </c>
      <c r="D41" s="5"/>
      <c r="F41" s="11">
        <v>0</v>
      </c>
      <c r="J41" s="20">
        <v>4</v>
      </c>
      <c r="K41" s="20"/>
      <c r="L41" s="25"/>
      <c r="M41" s="25"/>
    </row>
    <row r="42" spans="1:13" ht="12.75">
      <c r="A42" t="s">
        <v>26</v>
      </c>
      <c r="F42" s="5">
        <f>M48</f>
        <v>218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2796.4</v>
      </c>
      <c r="C45" t="s">
        <v>16</v>
      </c>
      <c r="D45" s="11">
        <v>0.31</v>
      </c>
      <c r="E45" t="s">
        <v>17</v>
      </c>
      <c r="F45" s="11">
        <f>B45*D45</f>
        <v>866.884</v>
      </c>
      <c r="J45" s="20">
        <v>8</v>
      </c>
      <c r="K45" s="20"/>
      <c r="L45" s="25"/>
      <c r="M45" s="25"/>
    </row>
    <row r="46" spans="1:13" ht="12.75">
      <c r="A46" s="4" t="s">
        <v>29</v>
      </c>
      <c r="B46" s="4"/>
      <c r="C46" s="10"/>
      <c r="F46" s="32">
        <f>SUM(F37:F45)</f>
        <v>15193.822302100541</v>
      </c>
      <c r="J46" s="20">
        <v>9</v>
      </c>
      <c r="K46" s="20"/>
      <c r="L46" s="25"/>
      <c r="M46" s="25"/>
    </row>
    <row r="47" spans="1:13" ht="12.75">
      <c r="A47" s="4" t="s">
        <v>30</v>
      </c>
      <c r="J47" s="20">
        <v>10</v>
      </c>
      <c r="K47" s="20"/>
      <c r="L47" s="25"/>
      <c r="M47" s="25"/>
    </row>
    <row r="48" spans="1:13" ht="12.75">
      <c r="A48" t="s">
        <v>31</v>
      </c>
      <c r="B48">
        <v>2796.4</v>
      </c>
      <c r="C48" t="s">
        <v>72</v>
      </c>
      <c r="D48" s="5">
        <v>0.23</v>
      </c>
      <c r="E48" t="s">
        <v>17</v>
      </c>
      <c r="F48" s="11">
        <f>B48*D48</f>
        <v>643.172</v>
      </c>
      <c r="J48" s="20"/>
      <c r="K48" s="20"/>
      <c r="L48" s="31" t="s">
        <v>70</v>
      </c>
      <c r="M48" s="28">
        <f>SUM(M38:M47)</f>
        <v>218</v>
      </c>
    </row>
    <row r="49" spans="1:6" ht="12.75">
      <c r="A49" t="s">
        <v>32</v>
      </c>
      <c r="F49" s="5"/>
    </row>
    <row r="50" spans="1:6" ht="12.75">
      <c r="A50" s="7" t="s">
        <v>82</v>
      </c>
      <c r="F50" s="5"/>
    </row>
    <row r="51" spans="2:6" ht="12.75">
      <c r="B51">
        <v>2796.4</v>
      </c>
      <c r="C51" t="s">
        <v>16</v>
      </c>
      <c r="D51" s="11">
        <v>0.74</v>
      </c>
      <c r="E51" t="s">
        <v>17</v>
      </c>
      <c r="F51" s="11">
        <f>B51*D51</f>
        <v>2069.3360000000002</v>
      </c>
    </row>
    <row r="52" spans="1:6" ht="12.75">
      <c r="A52" s="4" t="s">
        <v>33</v>
      </c>
      <c r="F52" s="32">
        <f>F48+F51</f>
        <v>2712.5080000000003</v>
      </c>
    </row>
    <row r="53" ht="12.75">
      <c r="A53" s="4" t="s">
        <v>34</v>
      </c>
    </row>
    <row r="54" spans="1:6" ht="12.75">
      <c r="A54" s="7" t="s">
        <v>83</v>
      </c>
      <c r="B54" s="7"/>
      <c r="C54" s="7"/>
      <c r="D54" s="7"/>
      <c r="E54" s="7"/>
      <c r="F54" s="7"/>
    </row>
    <row r="55" spans="2:6" ht="12.75">
      <c r="B55">
        <v>2796.4</v>
      </c>
      <c r="C55" t="s">
        <v>16</v>
      </c>
      <c r="D55" s="11">
        <v>1.56</v>
      </c>
      <c r="E55" t="s">
        <v>17</v>
      </c>
      <c r="F55" s="11">
        <f>B55*D55</f>
        <v>4362.384</v>
      </c>
    </row>
    <row r="56" spans="1:6" ht="12.75">
      <c r="A56" s="4" t="s">
        <v>35</v>
      </c>
      <c r="F56" s="32">
        <f>SUM(F55)</f>
        <v>4362.384</v>
      </c>
    </row>
    <row r="57" spans="1:6" ht="12.75">
      <c r="A57" s="1" t="s">
        <v>36</v>
      </c>
      <c r="B57" s="1"/>
      <c r="F57" s="32">
        <f>F28+F35+F46+F52+F56</f>
        <v>34385.85230210054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275.0868184168043</v>
      </c>
    </row>
    <row r="59" spans="1:6" ht="15">
      <c r="A59" s="12" t="s">
        <v>39</v>
      </c>
      <c r="B59" s="12"/>
      <c r="C59" s="12"/>
      <c r="D59" s="12"/>
      <c r="E59" s="12"/>
      <c r="F59" s="42">
        <f>F57+F58</f>
        <v>34660.939120517345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91</v>
      </c>
    </row>
    <row r="61" spans="1:6" ht="12.75">
      <c r="A61" s="13"/>
      <c r="B61" s="39">
        <v>41030</v>
      </c>
      <c r="C61" s="40">
        <v>-198086</v>
      </c>
      <c r="D61" s="43">
        <f>F20</f>
        <v>23932.57</v>
      </c>
      <c r="E61" s="43">
        <f>F59</f>
        <v>34660.939120517345</v>
      </c>
      <c r="F61" s="44">
        <f>C61+D61-E61</f>
        <v>-208814.36912051734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2012-07-19T12:50:11Z</dcterms:modified>
  <cp:category/>
  <cp:version/>
  <cp:contentType/>
  <cp:contentStatus/>
</cp:coreProperties>
</file>