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<sst xmlns="http://schemas.openxmlformats.org/spreadsheetml/2006/main" count="127" uniqueCount="99">
  <si>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</si>
  <si>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</si>
  <si>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</si>
  <si>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</si>
  <si>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</si>
  <si>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</si>
  <si>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</si>
  <si>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</si>
  <si>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</si>
  <si>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</si>
  <si>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</si>
  <si>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</si>
  <si>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</si>
  <si>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</si>
  <si>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</si>
  <si>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</si>
  <si>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</si>
  <si>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</si>
  <si>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</si>
  <si>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</si>
  <si>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</si>
  <si>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</si>
  <si>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</si>
  <si>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</si>
  <si>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</si>
  <si>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</si>
  <si>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</si>
  <si>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</si>
  <si>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</si>
  <si>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</si>
  <si>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</si>
  <si>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</si>
  <si>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</si>
  <si>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</si>
  <si>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</si>
  <si>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</si>
  <si>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</si>
  <si>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</si>
  <si>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</si>
  <si>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</si>
  <si>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</si>
  <si>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</si>
  <si>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</si>
  <si>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</si>
  <si>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</si>
  <si>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</si>
  <si>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</si>
  <si>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</si>
  <si>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</si>
  <si>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</si>
  <si>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</si>
  <si>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</si>
  <si>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</si>
  <si>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</si>
  <si>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</si>
  <si>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</si>
  <si>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</si>
  <si>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</si>
  <si>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</si>
  <si>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</si>
  <si>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</si>
  <si>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</si>
  <si>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</si>
  <si>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</si>
  <si>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</si>
  <si>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</si>
  <si>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</si>
  <si>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</si>
  <si>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</si>
  <si>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</si>
  <si>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</si>
  <si>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</si>
  <si>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</si>
  <si>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</si>
  <si>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</si>
  <si>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</si>
  <si>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</si>
  <si>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</si>
  <si>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</si>
  <si>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</si>
  <si>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</si>
  <si>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</si>
  <si>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</si>
  <si>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</si>
  <si>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</si>
  <si>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</si>
  <si>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</si>
  <si>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</si>
  <si>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</si>
  <si>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</si>
  <si>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</si>
  <si>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</si>
  <si>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</si>
  <si>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Смена ламп (2шт)</t>
  </si>
  <si>
    <t>Лампа</t>
  </si>
  <si>
    <t>2шт</t>
  </si>
  <si>
    <t>2) Дежурное освещение</t>
  </si>
  <si>
    <t>3) Дератизация</t>
  </si>
  <si>
    <t>4) ВДПО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</si>
</sst>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34" sqref="A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91</v>
      </c>
    </row>
    <row r="3" spans="2:13" ht="12.75">
      <c r="B3" s="1" t="s">
        <v>84</v>
      </c>
      <c r="C3" s="8" t="s">
        <v>89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2641.1</v>
      </c>
      <c r="F7" t="s">
        <v>73</v>
      </c>
      <c r="J7" s="15"/>
      <c r="K7" s="15" t="s">
        <v>50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679.4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284</v>
      </c>
      <c r="F10" t="s">
        <v>73</v>
      </c>
      <c r="J10" s="16"/>
      <c r="K10" s="18" t="s">
        <v>55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1644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272</v>
      </c>
      <c r="F12" t="s">
        <v>73</v>
      </c>
      <c r="J12" s="16"/>
      <c r="K12" s="18" t="s">
        <v>54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27651.32</v>
      </c>
      <c r="J16" s="15" t="s">
        <v>60</v>
      </c>
      <c r="K16" s="26" t="s">
        <v>61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5">
        <v>19645.07</v>
      </c>
      <c r="J17" s="16" t="s">
        <v>62</v>
      </c>
      <c r="K17" s="18" t="s">
        <v>63</v>
      </c>
      <c r="L17" s="23">
        <v>3.56</v>
      </c>
      <c r="M17" s="33">
        <f>L17*81.37*1.202</f>
        <v>348.1919944</v>
      </c>
    </row>
    <row r="18" spans="2:13" ht="12.75">
      <c r="B18" t="s">
        <v>11</v>
      </c>
      <c r="F18" s="9">
        <f>F17/F16</f>
        <v>0.7104568606489672</v>
      </c>
      <c r="J18" s="20"/>
      <c r="K18" s="27" t="s">
        <v>64</v>
      </c>
      <c r="L18" s="28">
        <f>SUM(L7:L17)</f>
        <v>15.56</v>
      </c>
      <c r="M18" s="34">
        <f>SUM(M7:M17)</f>
        <v>1521.8728744</v>
      </c>
    </row>
    <row r="19" spans="1:11" ht="12.75">
      <c r="A19" t="s">
        <v>86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20165.07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0.14</v>
      </c>
      <c r="M22" s="33">
        <f>L22*81.37*1.202</f>
        <v>13.692943600000001</v>
      </c>
    </row>
    <row r="23" spans="10:13" ht="12.75">
      <c r="J23" s="20">
        <v>2</v>
      </c>
      <c r="K23" s="20"/>
      <c r="L23" s="25"/>
      <c r="M23" s="33">
        <f aca="true" t="shared" si="0" ref="M23:M33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92</v>
      </c>
      <c r="C30" s="13"/>
      <c r="D30" s="47">
        <v>1.01</v>
      </c>
      <c r="E30" s="13" t="s">
        <v>17</v>
      </c>
      <c r="F30" s="11">
        <f>E7*D30</f>
        <v>2667.511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96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97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98</v>
      </c>
      <c r="B34">
        <v>2641.1</v>
      </c>
      <c r="C34" t="s">
        <v>16</v>
      </c>
      <c r="D34" s="5">
        <v>0</v>
      </c>
      <c r="E34" t="s">
        <v>17</v>
      </c>
      <c r="F34" s="11">
        <f>B34*D34</f>
        <v>0</v>
      </c>
      <c r="J34" s="20"/>
      <c r="K34" s="30" t="s">
        <v>64</v>
      </c>
      <c r="L34" s="28">
        <f>SUM(L22:L33)</f>
        <v>0.14</v>
      </c>
      <c r="M34" s="34">
        <f>SUM(M22:M33)</f>
        <v>13.692943600000001</v>
      </c>
    </row>
    <row r="35" spans="1:11" ht="12.75">
      <c r="A35" s="4" t="s">
        <v>21</v>
      </c>
      <c r="B35" s="10"/>
      <c r="C35" s="10"/>
      <c r="F35" s="32">
        <f>SUM(F30:F34)</f>
        <v>4387.411</v>
      </c>
      <c r="K35" s="1" t="s">
        <v>68</v>
      </c>
    </row>
    <row r="36" spans="1:13" ht="12.75">
      <c r="A36" s="4" t="s">
        <v>22</v>
      </c>
      <c r="B36" s="4"/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23</v>
      </c>
      <c r="C37">
        <v>141135</v>
      </c>
      <c r="D37">
        <v>219171.6</v>
      </c>
      <c r="E37">
        <v>2641.1</v>
      </c>
      <c r="F37" s="35">
        <f>C37/D37*E37</f>
        <v>1700.7296953619903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t="s">
        <v>24</v>
      </c>
      <c r="C38">
        <v>126299</v>
      </c>
      <c r="D38">
        <v>219171.6</v>
      </c>
      <c r="E38">
        <v>2641.1</v>
      </c>
      <c r="F38" s="35">
        <f>C38/D38*E38</f>
        <v>1521.9503297872534</v>
      </c>
      <c r="J38" s="20">
        <v>1</v>
      </c>
      <c r="K38" s="20" t="s">
        <v>94</v>
      </c>
      <c r="L38" s="25" t="s">
        <v>95</v>
      </c>
      <c r="M38" s="25">
        <v>11.36</v>
      </c>
    </row>
    <row r="39" spans="1:13" ht="12.75">
      <c r="A39" t="s">
        <v>25</v>
      </c>
      <c r="F39" s="11">
        <f>M34</f>
        <v>13.692943600000001</v>
      </c>
      <c r="J39" s="20">
        <v>2</v>
      </c>
      <c r="K39" s="20"/>
      <c r="L39" s="25"/>
      <c r="M39" s="25"/>
    </row>
    <row r="40" spans="1:13" ht="12.75">
      <c r="A40" t="s">
        <v>80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11.36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0.23</v>
      </c>
      <c r="E45" t="s">
        <v>17</v>
      </c>
      <c r="F45" s="11">
        <f>B45*D45</f>
        <v>607.453</v>
      </c>
      <c r="J45" s="20">
        <v>8</v>
      </c>
      <c r="K45" s="20"/>
      <c r="L45" s="25"/>
      <c r="M45" s="25"/>
    </row>
    <row r="46" spans="1:13" ht="12.75">
      <c r="A46" t="s">
        <v>29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30</v>
      </c>
      <c r="B47" s="10"/>
      <c r="C47" s="10"/>
      <c r="F47" s="32">
        <f>SUM(F37:F46)</f>
        <v>3855.185968749244</v>
      </c>
      <c r="J47" s="20">
        <v>10</v>
      </c>
      <c r="K47" s="20"/>
      <c r="L47" s="25"/>
      <c r="M47" s="25"/>
    </row>
    <row r="48" spans="1:13" ht="12.75">
      <c r="A48" s="4" t="s">
        <v>31</v>
      </c>
      <c r="F48" s="5"/>
      <c r="J48" s="20">
        <v>11</v>
      </c>
      <c r="K48" s="20"/>
      <c r="L48" s="25"/>
      <c r="M48" s="25"/>
    </row>
    <row r="49" spans="1:13" ht="12.75">
      <c r="A49" t="s">
        <v>32</v>
      </c>
      <c r="B49">
        <v>2641.1</v>
      </c>
      <c r="C49" t="s">
        <v>73</v>
      </c>
      <c r="D49" s="5">
        <v>0.17</v>
      </c>
      <c r="E49" t="s">
        <v>17</v>
      </c>
      <c r="F49" s="11">
        <f>B49*D49</f>
        <v>448.987</v>
      </c>
      <c r="J49" s="20">
        <v>12</v>
      </c>
      <c r="K49" s="20"/>
      <c r="L49" s="25"/>
      <c r="M49" s="25"/>
    </row>
    <row r="50" spans="1:13" ht="12.75">
      <c r="A50" t="s">
        <v>33</v>
      </c>
      <c r="F50" s="5"/>
      <c r="J50" s="20">
        <v>13</v>
      </c>
      <c r="K50" s="20"/>
      <c r="L50" s="25"/>
      <c r="M50" s="25"/>
    </row>
    <row r="51" spans="1:13" ht="12.75">
      <c r="A51" s="7" t="s">
        <v>81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0.64</v>
      </c>
      <c r="E52" t="s">
        <v>17</v>
      </c>
      <c r="F52" s="11">
        <f>B52*D52</f>
        <v>1690.304</v>
      </c>
      <c r="J52" s="20"/>
      <c r="K52" s="20"/>
      <c r="L52" s="31" t="s">
        <v>71</v>
      </c>
      <c r="M52" s="34">
        <f>SUM(M38:M51)</f>
        <v>11.36</v>
      </c>
    </row>
    <row r="53" spans="1:6" ht="12.75">
      <c r="A53" s="4" t="s">
        <v>34</v>
      </c>
      <c r="F53" s="32">
        <f>F49+F52</f>
        <v>2139.291</v>
      </c>
    </row>
    <row r="54" ht="12.75">
      <c r="A54" s="4" t="s">
        <v>35</v>
      </c>
    </row>
    <row r="55" spans="1:6" ht="12.75">
      <c r="A55" s="7" t="s">
        <v>85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1.38</v>
      </c>
      <c r="E56" t="s">
        <v>17</v>
      </c>
      <c r="F56" s="11">
        <f>B56*D56</f>
        <v>3644.7179999999994</v>
      </c>
    </row>
    <row r="57" spans="1:6" ht="12.75">
      <c r="A57" s="4" t="s">
        <v>36</v>
      </c>
      <c r="F57" s="32">
        <f>SUM(F56)</f>
        <v>3644.7179999999994</v>
      </c>
    </row>
    <row r="58" spans="1:6" ht="12.75">
      <c r="A58" s="1" t="s">
        <v>37</v>
      </c>
      <c r="B58" s="1"/>
      <c r="F58" s="32">
        <f>F28+F35+F47+F53+F57</f>
        <v>20672.755968749243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165.38204774999394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20838.138016499237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88</v>
      </c>
    </row>
    <row r="62" spans="1:6" ht="12.75">
      <c r="A62" s="13"/>
      <c r="B62" s="39">
        <v>40909</v>
      </c>
      <c r="C62" s="40">
        <v>110983</v>
      </c>
      <c r="D62" s="45">
        <f>F20</f>
        <v>20165.07</v>
      </c>
      <c r="E62" s="45">
        <f>F60</f>
        <v>20838.138016499237</v>
      </c>
      <c r="F62" s="46">
        <f>C62+D62-E62</f>
        <v>110309.93198350078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2011-12-23T15:49:44Z</cp:lastPrinted>
  <dcterms:created xsi:type="dcterms:W3CDTF">2008-08-18T07:30:19Z</dcterms:created>
  <dcterms:modified xsi:type="dcterms:W3CDTF">2012-03-31T14:10:42Z</dcterms:modified>
  <cp:category/>
  <cp:version/>
  <cp:contentType/>
  <cp:contentStatus/>
</cp:coreProperties>
</file>