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<sst xmlns="http://schemas.openxmlformats.org/spreadsheetml/2006/main" count="125" uniqueCount="99">
  <si>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</si>
  <si>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</si>
  <si>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</si>
  <si>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</si>
  <si>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</si>
  <si>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</si>
  <si>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</si>
  <si>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</si>
  <si>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</si>
  <si>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</si>
  <si>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</si>
  <si>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</si>
  <si>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</si>
  <si>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</si>
  <si>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</si>
  <si>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</si>
  <si>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</si>
  <si>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</si>
  <si>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</si>
  <si>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</si>
  <si>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</si>
  <si>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</si>
  <si>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</si>
  <si>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</si>
  <si>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</si>
  <si>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</si>
  <si>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</si>
  <si>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</si>
  <si>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</si>
  <si>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</si>
  <si>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</si>
  <si>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</si>
  <si>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</si>
  <si>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</si>
  <si>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</si>
  <si>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</si>
  <si>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</si>
  <si>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</si>
  <si>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</si>
  <si>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</si>
  <si>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</si>
  <si>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</si>
  <si>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</si>
  <si>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</si>
  <si>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</si>
  <si>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</si>
  <si>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</si>
  <si>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</si>
  <si>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</si>
  <si>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</si>
  <si>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</si>
  <si>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</si>
  <si>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</si>
  <si>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</si>
  <si>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</si>
  <si>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</si>
  <si>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</si>
  <si>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</si>
  <si>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</si>
  <si>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</si>
  <si>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</si>
  <si>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</si>
  <si>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</si>
  <si>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</si>
  <si>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</si>
  <si>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</si>
  <si>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</si>
  <si>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</si>
  <si>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</si>
  <si>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</si>
  <si>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</si>
  <si>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</si>
  <si>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</si>
  <si>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</si>
  <si>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</si>
  <si>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</si>
  <si>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</si>
  <si>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</si>
  <si>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</si>
  <si>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</si>
  <si>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</si>
  <si>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</si>
  <si>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</si>
  <si>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</si>
  <si>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</si>
  <si>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1.2 Арендаторы (эр-телеком,интер-телеком)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</si>
  <si>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</si>
  <si>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</si>
  <si>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</si>
  <si>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</si>
  <si>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</si>
  <si>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</si>
  <si>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</si>
  <si>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>ост.на 01.12.</t>
  </si>
  <si>
    <t>ноябрь</t>
  </si>
  <si>
    <t xml:space="preserve">                    за ноябрь  2012 г.</t>
  </si>
  <si>
    <t xml:space="preserve">3.  </t>
  </si>
  <si>
    <t>Установка и украшение елки</t>
  </si>
  <si>
    <t>Украшения на елку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</si>
</sst>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4">
      <selection activeCell="K34" sqref="K34:L3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95</v>
      </c>
    </row>
    <row r="3" spans="2:13" ht="12.75">
      <c r="B3" s="1" t="s">
        <v>84</v>
      </c>
      <c r="C3" s="8" t="s">
        <v>94</v>
      </c>
      <c r="D3" s="1" t="s">
        <v>86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1573.6</v>
      </c>
      <c r="F7" t="s">
        <v>73</v>
      </c>
      <c r="J7" s="15"/>
      <c r="K7" s="15" t="s">
        <v>50</v>
      </c>
      <c r="L7" s="21">
        <v>3</v>
      </c>
      <c r="M7" s="34">
        <f>L7*89.21*1.202</f>
        <v>321.69126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4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4">
        <f t="shared" si="0"/>
        <v>0</v>
      </c>
    </row>
    <row r="10" spans="1:13" ht="12.75">
      <c r="A10" t="s">
        <v>5</v>
      </c>
      <c r="E10">
        <v>1412</v>
      </c>
      <c r="F10" t="s">
        <v>73</v>
      </c>
      <c r="J10" s="16"/>
      <c r="K10" s="18" t="s">
        <v>55</v>
      </c>
      <c r="L10" s="23">
        <v>0</v>
      </c>
      <c r="M10" s="34">
        <f t="shared" si="0"/>
        <v>0</v>
      </c>
    </row>
    <row r="11" spans="1:13" ht="12.75">
      <c r="A11" t="s">
        <v>6</v>
      </c>
      <c r="E11">
        <v>2439</v>
      </c>
      <c r="F11" t="s">
        <v>73</v>
      </c>
      <c r="J11" s="14">
        <v>3</v>
      </c>
      <c r="K11" s="17" t="s">
        <v>53</v>
      </c>
      <c r="L11" s="22"/>
      <c r="M11" s="34">
        <f t="shared" si="0"/>
        <v>0</v>
      </c>
    </row>
    <row r="12" spans="1:13" ht="12.75">
      <c r="A12" t="s">
        <v>7</v>
      </c>
      <c r="E12">
        <v>188.4</v>
      </c>
      <c r="F12" t="s">
        <v>73</v>
      </c>
      <c r="J12" s="16"/>
      <c r="K12" s="18" t="s">
        <v>54</v>
      </c>
      <c r="L12" s="23">
        <v>0</v>
      </c>
      <c r="M12" s="34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4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4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4">
        <f t="shared" si="0"/>
        <v>0</v>
      </c>
    </row>
    <row r="16" spans="1:13" ht="12.75">
      <c r="A16" s="2" t="s">
        <v>9</v>
      </c>
      <c r="F16" s="11">
        <v>18415.15</v>
      </c>
      <c r="J16" s="15" t="s">
        <v>60</v>
      </c>
      <c r="K16" s="26" t="s">
        <v>61</v>
      </c>
      <c r="L16" s="21">
        <v>3.96</v>
      </c>
      <c r="M16" s="34">
        <f t="shared" si="0"/>
        <v>424.63246319999996</v>
      </c>
    </row>
    <row r="17" spans="1:13" ht="12.75">
      <c r="A17" t="s">
        <v>10</v>
      </c>
      <c r="F17" s="5">
        <v>17680.73</v>
      </c>
      <c r="J17" s="16" t="s">
        <v>62</v>
      </c>
      <c r="K17" s="18" t="s">
        <v>63</v>
      </c>
      <c r="L17" s="23">
        <v>0</v>
      </c>
      <c r="M17" s="34">
        <f t="shared" si="0"/>
        <v>0</v>
      </c>
    </row>
    <row r="18" spans="2:13" ht="12.75">
      <c r="B18" t="s">
        <v>11</v>
      </c>
      <c r="F18" s="9">
        <f>F17/F16</f>
        <v>0.9601187066084175</v>
      </c>
      <c r="J18" s="20"/>
      <c r="K18" s="27" t="s">
        <v>64</v>
      </c>
      <c r="L18" s="28">
        <f>SUM(L7:L17)</f>
        <v>6.96</v>
      </c>
      <c r="M18" s="35">
        <f>SUM(M7:M17)</f>
        <v>746.3237231999999</v>
      </c>
    </row>
    <row r="19" spans="1:11" ht="12.75">
      <c r="A19" t="s">
        <v>85</v>
      </c>
      <c r="F19" s="5">
        <v>750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18430.73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/>
      <c r="L22" s="25"/>
      <c r="M22" s="34">
        <f>L22*89.21*1.202*1.15</f>
        <v>0</v>
      </c>
    </row>
    <row r="23" spans="10:13" ht="12.75">
      <c r="J23" s="20">
        <v>2</v>
      </c>
      <c r="K23" s="20" t="s">
        <v>97</v>
      </c>
      <c r="L23" s="25">
        <v>1</v>
      </c>
      <c r="M23" s="34">
        <f aca="true" t="shared" si="1" ref="M23:M29">L23*89.21*1.202*1.15</f>
        <v>123.31498299999998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1"/>
        <v>0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/>
      <c r="L25" s="25"/>
      <c r="M25" s="34">
        <f t="shared" si="1"/>
        <v>0</v>
      </c>
    </row>
    <row r="26" spans="1:13" ht="12.75">
      <c r="A26" s="6" t="s">
        <v>18</v>
      </c>
      <c r="D26" t="s">
        <v>83</v>
      </c>
      <c r="F26" s="5">
        <v>956.79</v>
      </c>
      <c r="J26" s="20">
        <v>5</v>
      </c>
      <c r="K26" s="20"/>
      <c r="L26" s="25"/>
      <c r="M26" s="34">
        <f t="shared" si="1"/>
        <v>0</v>
      </c>
    </row>
    <row r="27" spans="1:13" ht="12.75">
      <c r="A27" s="6" t="s">
        <v>96</v>
      </c>
      <c r="F27" s="5">
        <v>0</v>
      </c>
      <c r="J27" s="20">
        <v>6</v>
      </c>
      <c r="K27" s="20"/>
      <c r="L27" s="25"/>
      <c r="M27" s="34">
        <f t="shared" si="1"/>
        <v>0</v>
      </c>
    </row>
    <row r="28" spans="1:13" ht="12.75">
      <c r="A28" s="4" t="s">
        <v>38</v>
      </c>
      <c r="F28" s="33">
        <f>F25+F26+F27</f>
        <v>6738.41</v>
      </c>
      <c r="J28" s="20">
        <v>7</v>
      </c>
      <c r="K28" s="20"/>
      <c r="L28" s="25"/>
      <c r="M28" s="34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4">
        <f t="shared" si="1"/>
        <v>0</v>
      </c>
    </row>
    <row r="30" spans="1:13" ht="12.75">
      <c r="A30" t="s">
        <v>87</v>
      </c>
      <c r="D30" s="5">
        <v>1.01</v>
      </c>
      <c r="E30" t="s">
        <v>17</v>
      </c>
      <c r="F30" s="11">
        <f>E7*D30</f>
        <v>1589.336</v>
      </c>
      <c r="J30" s="20"/>
      <c r="K30" s="30" t="s">
        <v>64</v>
      </c>
      <c r="L30" s="28">
        <f>SUM(L22:L29)</f>
        <v>1</v>
      </c>
      <c r="M30" s="35">
        <f>SUM(M22:M29)</f>
        <v>123.31498299999998</v>
      </c>
    </row>
    <row r="31" spans="1:11" ht="12.75">
      <c r="A31" t="s">
        <v>88</v>
      </c>
      <c r="K31" s="1" t="s">
        <v>68</v>
      </c>
    </row>
    <row r="32" spans="2:13" ht="12.75">
      <c r="B32">
        <f>F32/D32</f>
        <v>476.99999999999994</v>
      </c>
      <c r="C32" t="s">
        <v>20</v>
      </c>
      <c r="D32" s="5">
        <v>2.89</v>
      </c>
      <c r="E32" t="s">
        <v>17</v>
      </c>
      <c r="F32" s="5">
        <v>1378.53</v>
      </c>
      <c r="J32" s="22" t="s">
        <v>41</v>
      </c>
      <c r="K32" s="22"/>
      <c r="L32" s="22" t="s">
        <v>69</v>
      </c>
      <c r="M32" s="22" t="s">
        <v>47</v>
      </c>
    </row>
    <row r="33" spans="1:13" ht="12.75">
      <c r="A33" t="s">
        <v>89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3" t="s">
        <v>42</v>
      </c>
      <c r="K33" s="23" t="s">
        <v>43</v>
      </c>
      <c r="L33" s="23"/>
      <c r="M33" s="23" t="s">
        <v>70</v>
      </c>
    </row>
    <row r="34" spans="1:13" ht="12.75">
      <c r="A34" t="s">
        <v>90</v>
      </c>
      <c r="B34">
        <v>24</v>
      </c>
      <c r="C34" t="s">
        <v>91</v>
      </c>
      <c r="D34" s="5">
        <v>0</v>
      </c>
      <c r="F34" s="5">
        <f>B34*D34</f>
        <v>0</v>
      </c>
      <c r="J34" s="23">
        <v>1</v>
      </c>
      <c r="K34" s="43"/>
      <c r="L34" s="23"/>
      <c r="M34" s="23"/>
    </row>
    <row r="35" spans="1:13" ht="12.75">
      <c r="A35" s="4" t="s">
        <v>21</v>
      </c>
      <c r="B35" s="10"/>
      <c r="C35" s="10"/>
      <c r="F35" s="33">
        <f>SUM(F30:F34)</f>
        <v>2967.866</v>
      </c>
      <c r="J35" s="23">
        <v>2</v>
      </c>
      <c r="K35" s="43" t="s">
        <v>98</v>
      </c>
      <c r="L35" s="23"/>
      <c r="M35" s="23">
        <v>385</v>
      </c>
    </row>
    <row r="36" spans="1:13" ht="12.75">
      <c r="A36" s="4" t="s">
        <v>22</v>
      </c>
      <c r="B36" s="4"/>
      <c r="J36" s="23">
        <v>3</v>
      </c>
      <c r="K36" s="43"/>
      <c r="L36" s="23"/>
      <c r="M36" s="23"/>
    </row>
    <row r="37" spans="1:13" ht="12.75">
      <c r="A37" t="s">
        <v>23</v>
      </c>
      <c r="C37">
        <v>151517</v>
      </c>
      <c r="D37">
        <v>219171.6</v>
      </c>
      <c r="E37">
        <v>1537.6</v>
      </c>
      <c r="F37" s="36">
        <f>C37/D37*E37</f>
        <v>1062.9686473977467</v>
      </c>
      <c r="J37" s="25">
        <v>4</v>
      </c>
      <c r="K37" s="44"/>
      <c r="L37" s="25"/>
      <c r="M37" s="25"/>
    </row>
    <row r="38" spans="1:13" ht="12.75">
      <c r="A38" t="s">
        <v>24</v>
      </c>
      <c r="C38">
        <v>106295</v>
      </c>
      <c r="D38">
        <v>219171.6</v>
      </c>
      <c r="E38">
        <v>1537.6</v>
      </c>
      <c r="F38" s="36">
        <f>C38/D38*E38</f>
        <v>745.7133679728578</v>
      </c>
      <c r="J38" s="25">
        <v>5</v>
      </c>
      <c r="K38" s="44"/>
      <c r="L38" s="25"/>
      <c r="M38" s="25"/>
    </row>
    <row r="39" spans="1:13" ht="12.75">
      <c r="A39" t="s">
        <v>25</v>
      </c>
      <c r="F39" s="11">
        <f>M30</f>
        <v>123.31498299999998</v>
      </c>
      <c r="J39" s="25">
        <v>6</v>
      </c>
      <c r="K39" s="44"/>
      <c r="L39" s="25"/>
      <c r="M39" s="25"/>
    </row>
    <row r="40" spans="1:13" ht="12.75">
      <c r="A40" t="s">
        <v>80</v>
      </c>
      <c r="J40" s="25">
        <v>7</v>
      </c>
      <c r="K40" s="44"/>
      <c r="L40" s="25"/>
      <c r="M40" s="25"/>
    </row>
    <row r="41" spans="2:13" ht="12.75">
      <c r="B41">
        <v>1573.6</v>
      </c>
      <c r="C41" t="s">
        <v>16</v>
      </c>
      <c r="D41" s="5"/>
      <c r="F41" s="11">
        <f>B41*D41</f>
        <v>0</v>
      </c>
      <c r="J41" s="25">
        <v>8</v>
      </c>
      <c r="K41" s="44"/>
      <c r="L41" s="25"/>
      <c r="M41" s="25"/>
    </row>
    <row r="42" spans="1:13" ht="12.75">
      <c r="A42" t="s">
        <v>26</v>
      </c>
      <c r="F42" s="11">
        <f>M42</f>
        <v>385</v>
      </c>
      <c r="J42" s="20"/>
      <c r="K42" s="20"/>
      <c r="L42" s="31" t="s">
        <v>71</v>
      </c>
      <c r="M42" s="35">
        <f>SUM(M34:M41)</f>
        <v>385</v>
      </c>
    </row>
    <row r="43" spans="1:6" ht="12.75">
      <c r="A43" t="s">
        <v>27</v>
      </c>
      <c r="F43" s="5"/>
    </row>
    <row r="44" spans="1:6" ht="12.75">
      <c r="A44" t="s">
        <v>28</v>
      </c>
      <c r="F44" s="5"/>
    </row>
    <row r="45" spans="2:6" ht="12.75">
      <c r="B45">
        <v>1573.6</v>
      </c>
      <c r="C45" t="s">
        <v>16</v>
      </c>
      <c r="D45" s="11">
        <v>0.25</v>
      </c>
      <c r="E45" t="s">
        <v>17</v>
      </c>
      <c r="F45" s="11">
        <f>B45*D45</f>
        <v>393.4</v>
      </c>
    </row>
    <row r="46" spans="1:6" ht="12.75">
      <c r="A46" t="s">
        <v>92</v>
      </c>
      <c r="D46" s="11"/>
      <c r="F46" s="11">
        <v>0</v>
      </c>
    </row>
    <row r="47" spans="1:6" ht="12.75">
      <c r="A47" s="4" t="s">
        <v>29</v>
      </c>
      <c r="B47" s="10"/>
      <c r="C47" s="10"/>
      <c r="F47" s="33">
        <f>SUM(F37:F46)</f>
        <v>2710.3969983706043</v>
      </c>
    </row>
    <row r="48" spans="1:6" ht="12.75">
      <c r="A48" s="4" t="s">
        <v>30</v>
      </c>
      <c r="F48" s="5"/>
    </row>
    <row r="49" spans="1:6" ht="12.75">
      <c r="A49" t="s">
        <v>31</v>
      </c>
      <c r="B49">
        <v>1573.6</v>
      </c>
      <c r="C49" t="s">
        <v>73</v>
      </c>
      <c r="D49" s="5">
        <v>0.19</v>
      </c>
      <c r="E49" t="s">
        <v>17</v>
      </c>
      <c r="F49" s="11">
        <f>B49*D49</f>
        <v>298.984</v>
      </c>
    </row>
    <row r="50" spans="1:6" ht="12.75">
      <c r="A50" t="s">
        <v>32</v>
      </c>
      <c r="F50" s="5"/>
    </row>
    <row r="51" spans="1:6" ht="12.75">
      <c r="A51" s="7" t="s">
        <v>81</v>
      </c>
      <c r="F51" s="5"/>
    </row>
    <row r="52" spans="2:6" ht="12.75">
      <c r="B52">
        <v>1573.6</v>
      </c>
      <c r="C52" t="s">
        <v>16</v>
      </c>
      <c r="D52" s="11">
        <v>0.69</v>
      </c>
      <c r="E52" t="s">
        <v>17</v>
      </c>
      <c r="F52" s="11">
        <f>B52*D52</f>
        <v>1085.7839999999999</v>
      </c>
    </row>
    <row r="53" spans="1:6" ht="12.75">
      <c r="A53" s="4" t="s">
        <v>33</v>
      </c>
      <c r="F53" s="33">
        <f>F49+F52</f>
        <v>1384.7679999999998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1573.6</v>
      </c>
      <c r="C56" t="s">
        <v>16</v>
      </c>
      <c r="D56" s="11">
        <v>2.07</v>
      </c>
      <c r="E56" t="s">
        <v>17</v>
      </c>
      <c r="F56" s="11">
        <f>B56*D56</f>
        <v>3257.3519999999994</v>
      </c>
      <c r="G56" s="7"/>
      <c r="H56" s="7"/>
    </row>
    <row r="57" spans="1:6" ht="12.75">
      <c r="A57" s="4" t="s">
        <v>36</v>
      </c>
      <c r="F57" s="33">
        <f>SUM(F56)</f>
        <v>3257.3519999999994</v>
      </c>
    </row>
    <row r="58" spans="1:6" ht="12.75">
      <c r="A58" s="1" t="s">
        <v>37</v>
      </c>
      <c r="B58" s="1"/>
      <c r="F58" s="8">
        <f>F28+F35+F47+F53+F57</f>
        <v>17058.792998370605</v>
      </c>
    </row>
    <row r="59" spans="1:6" ht="12.75">
      <c r="A59" s="1" t="s">
        <v>39</v>
      </c>
      <c r="B59" s="37">
        <v>0.008</v>
      </c>
      <c r="C59" s="1"/>
      <c r="D59" s="1"/>
      <c r="E59" s="1"/>
      <c r="F59" s="33">
        <f>F58*0.8%</f>
        <v>136.47034398696485</v>
      </c>
    </row>
    <row r="60" spans="1:6" ht="15">
      <c r="A60" s="12" t="s">
        <v>40</v>
      </c>
      <c r="B60" s="12"/>
      <c r="C60" s="12"/>
      <c r="D60" s="12"/>
      <c r="E60" s="12"/>
      <c r="F60" s="32">
        <f>F58+F59</f>
        <v>17195.26334235757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93</v>
      </c>
    </row>
    <row r="62" spans="1:6" ht="12.75">
      <c r="A62" s="13"/>
      <c r="B62" s="40">
        <v>41579</v>
      </c>
      <c r="C62" s="41">
        <v>-149669</v>
      </c>
      <c r="D62" s="45">
        <f>F20</f>
        <v>18430.73</v>
      </c>
      <c r="E62" s="45">
        <f>F60</f>
        <v>17195.26334235757</v>
      </c>
      <c r="F62" s="46">
        <f>C62+D62-E62</f>
        <v>-148433.53334235755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2011-12-16T11:39:48Z</cp:lastPrinted>
  <dcterms:created xsi:type="dcterms:W3CDTF">2008-08-18T07:30:19Z</dcterms:created>
  <dcterms:modified xsi:type="dcterms:W3CDTF">2013-01-22T19:53:16Z</dcterms:modified>
  <cp:category/>
  <cp:version/>
  <cp:contentType/>
  <cp:contentStatus/>
</cp:coreProperties>
</file>