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<sst xmlns="http://schemas.openxmlformats.org/spreadsheetml/2006/main" count="120" uniqueCount="94">
  <si>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</si>
  <si>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</si>
  <si>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</si>
  <si>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</si>
  <si>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</si>
  <si>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</si>
  <si>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</si>
  <si>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</si>
  <si>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</si>
  <si>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</si>
  <si>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</si>
  <si>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</si>
  <si>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</si>
  <si>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</si>
  <si>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</si>
  <si>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</si>
  <si>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</si>
  <si>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</si>
  <si>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</si>
  <si>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</si>
  <si>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</si>
  <si>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</si>
  <si>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</si>
  <si>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</si>
  <si>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</si>
  <si>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</si>
  <si>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</si>
  <si>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</si>
  <si>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</si>
  <si>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</si>
  <si>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</si>
  <si>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</si>
  <si>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</si>
  <si>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</si>
  <si>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</si>
  <si>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</si>
  <si>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</si>
  <si>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</si>
  <si>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</si>
  <si>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</si>
  <si>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</si>
  <si>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</si>
  <si>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</si>
  <si>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</si>
  <si>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</si>
  <si>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</si>
  <si>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</si>
  <si>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</si>
  <si>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</si>
  <si>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</si>
  <si>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</si>
  <si>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</si>
  <si>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</si>
  <si>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</si>
  <si>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</si>
  <si>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</si>
  <si>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</si>
  <si>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</si>
  <si>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</si>
  <si>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</si>
  <si>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</si>
  <si>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</si>
  <si>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</si>
  <si>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</si>
  <si>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</si>
  <si>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</si>
  <si>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</si>
  <si>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</si>
  <si>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</si>
  <si>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</si>
  <si>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</si>
  <si>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</si>
  <si>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</si>
  <si>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</si>
  <si>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</si>
  <si>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</si>
  <si>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</si>
  <si>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</si>
  <si>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</si>
  <si>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</si>
  <si>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</si>
  <si>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</si>
  <si>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</si>
  <si>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</si>
  <si>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</si>
  <si>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</si>
  <si>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</si>
  <si>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</si>
  <si>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</si>
  <si>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</si>
  <si>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</si>
  <si>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ост.на 01.08.</t>
  </si>
  <si>
    <t>июль</t>
  </si>
  <si>
    <t xml:space="preserve">                    за июль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</si>
</sst>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93</v>
      </c>
    </row>
    <row r="3" spans="2:13" ht="12.75">
      <c r="B3" s="1" t="s">
        <v>82</v>
      </c>
      <c r="C3" s="8" t="s">
        <v>92</v>
      </c>
      <c r="D3" s="1" t="s">
        <v>84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2</v>
      </c>
      <c r="M7" s="33">
        <f>L7*81.37*1.202</f>
        <v>195.61348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4949.12</v>
      </c>
      <c r="J16" s="15" t="s">
        <v>60</v>
      </c>
      <c r="K16" s="26" t="s">
        <v>61</v>
      </c>
      <c r="L16" s="21">
        <v>0</v>
      </c>
      <c r="M16" s="33">
        <f>L16*81.37*1.202</f>
        <v>0</v>
      </c>
    </row>
    <row r="17" spans="1:13" ht="12.75">
      <c r="A17" t="s">
        <v>10</v>
      </c>
      <c r="F17" s="5">
        <v>5484.96</v>
      </c>
      <c r="J17" s="16" t="s">
        <v>62</v>
      </c>
      <c r="K17" s="18" t="s">
        <v>63</v>
      </c>
      <c r="L17" s="23">
        <v>0.88</v>
      </c>
      <c r="M17" s="33">
        <f>L17*81.37*1.202</f>
        <v>86.06993120000001</v>
      </c>
    </row>
    <row r="18" spans="2:13" ht="12.75">
      <c r="B18" t="s">
        <v>11</v>
      </c>
      <c r="F18" s="9">
        <f>F17/F16</f>
        <v>1.1082697530065952</v>
      </c>
      <c r="J18" s="20"/>
      <c r="K18" s="27" t="s">
        <v>64</v>
      </c>
      <c r="L18" s="28">
        <f>SUM(L7:L17)</f>
        <v>2.88</v>
      </c>
      <c r="M18" s="34">
        <f>SUM(M7:M17)</f>
        <v>281.6834112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5484.96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>
        <f>L22*81.37*1.202*1.15</f>
        <v>0</v>
      </c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1036.12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83</v>
      </c>
      <c r="F27" s="5">
        <v>0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1036.12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85</v>
      </c>
      <c r="D30" s="5">
        <v>0.94</v>
      </c>
      <c r="E30" t="s">
        <v>18</v>
      </c>
      <c r="F30" s="11">
        <f>E7*D30</f>
        <v>539.184</v>
      </c>
    </row>
    <row r="31" ht="12.75">
      <c r="A31" t="s">
        <v>86</v>
      </c>
    </row>
    <row r="32" spans="2:6" ht="12.75">
      <c r="B32">
        <f>F32/D32</f>
        <v>0</v>
      </c>
      <c r="C32" t="s">
        <v>21</v>
      </c>
      <c r="D32" s="5">
        <v>2.89</v>
      </c>
      <c r="E32" t="s">
        <v>18</v>
      </c>
      <c r="F32" s="5">
        <v>0</v>
      </c>
    </row>
    <row r="33" spans="1:6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88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539.184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142896</v>
      </c>
      <c r="D37">
        <v>219171.6</v>
      </c>
      <c r="E37">
        <v>573.6</v>
      </c>
      <c r="F37" s="35">
        <f>C37/D37*E37</f>
        <v>373.9770371708743</v>
      </c>
    </row>
    <row r="38" spans="1:6" ht="12.75">
      <c r="A38" t="s">
        <v>25</v>
      </c>
      <c r="C38">
        <v>107850</v>
      </c>
      <c r="D38">
        <v>219171.6</v>
      </c>
      <c r="E38">
        <v>573.6</v>
      </c>
      <c r="F38" s="35">
        <f>C38/D38*E38</f>
        <v>282.2571902564018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0.27</v>
      </c>
      <c r="E45" t="s">
        <v>18</v>
      </c>
      <c r="F45" s="11">
        <f>B45*D45</f>
        <v>154.872</v>
      </c>
    </row>
    <row r="46" spans="1:6" ht="12.75">
      <c r="A46" s="4" t="s">
        <v>30</v>
      </c>
      <c r="B46" s="10"/>
      <c r="C46" s="10"/>
      <c r="F46" s="32">
        <f>SUM(F37:F45)</f>
        <v>811.1062274272763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72</v>
      </c>
      <c r="D48" s="5">
        <v>0.14</v>
      </c>
      <c r="E48" t="s">
        <v>18</v>
      </c>
      <c r="F48" s="11">
        <f>B48*D48</f>
        <v>80.30400000000002</v>
      </c>
    </row>
    <row r="49" spans="1:6" ht="12.75">
      <c r="A49" t="s">
        <v>33</v>
      </c>
      <c r="F49" s="5"/>
    </row>
    <row r="50" spans="1:6" ht="12.75">
      <c r="A50" s="7" t="s">
        <v>89</v>
      </c>
      <c r="F50" s="5"/>
    </row>
    <row r="51" spans="2:6" ht="12.75">
      <c r="B51">
        <v>573.6</v>
      </c>
      <c r="C51" t="s">
        <v>17</v>
      </c>
      <c r="D51" s="11">
        <v>0.53</v>
      </c>
      <c r="E51" t="s">
        <v>18</v>
      </c>
      <c r="F51" s="11">
        <f>B51*D51</f>
        <v>304.00800000000004</v>
      </c>
    </row>
    <row r="52" spans="1:6" ht="12.75">
      <c r="A52" s="4" t="s">
        <v>34</v>
      </c>
      <c r="F52" s="32">
        <f>F48+F51</f>
        <v>384.31200000000007</v>
      </c>
    </row>
    <row r="53" ht="12.75">
      <c r="A53" s="4" t="s">
        <v>35</v>
      </c>
    </row>
    <row r="54" spans="1:6" ht="12.75">
      <c r="A54" s="7" t="s">
        <v>90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1.37</v>
      </c>
      <c r="E55" t="s">
        <v>18</v>
      </c>
      <c r="F55" s="11">
        <f>B55*D55</f>
        <v>785.8320000000001</v>
      </c>
    </row>
    <row r="56" spans="1:6" ht="12.75">
      <c r="A56" s="4" t="s">
        <v>36</v>
      </c>
      <c r="F56" s="32">
        <f>SUM(F55)</f>
        <v>785.8320000000001</v>
      </c>
    </row>
    <row r="57" spans="1:6" ht="12.75">
      <c r="A57" s="1" t="s">
        <v>37</v>
      </c>
      <c r="B57" s="1"/>
      <c r="F57" s="32">
        <f>F28+F35+F46+F52+F56</f>
        <v>3556.5542274272766</v>
      </c>
    </row>
    <row r="58" spans="1:6" ht="12.75">
      <c r="A58" s="1" t="s">
        <v>39</v>
      </c>
      <c r="B58" s="36">
        <v>0.008</v>
      </c>
      <c r="C58" s="1"/>
      <c r="D58" s="1"/>
      <c r="E58" s="1"/>
      <c r="F58" s="32">
        <f>F57*0.8%</f>
        <v>28.452433819418214</v>
      </c>
    </row>
    <row r="59" spans="1:6" ht="15">
      <c r="A59" s="12" t="s">
        <v>40</v>
      </c>
      <c r="B59" s="12"/>
      <c r="C59" s="12"/>
      <c r="D59" s="12"/>
      <c r="E59" s="12"/>
      <c r="F59" s="44">
        <f>F57+F58</f>
        <v>3585.006661246695</v>
      </c>
    </row>
    <row r="60" spans="2:6" ht="12.75">
      <c r="B60" s="37" t="s">
        <v>76</v>
      </c>
      <c r="C60" s="38" t="s">
        <v>77</v>
      </c>
      <c r="D60" s="22" t="s">
        <v>78</v>
      </c>
      <c r="E60" s="22" t="s">
        <v>79</v>
      </c>
      <c r="F60" s="41" t="s">
        <v>91</v>
      </c>
    </row>
    <row r="61" spans="1:6" ht="12.75">
      <c r="A61" s="13"/>
      <c r="B61" s="39">
        <v>41091</v>
      </c>
      <c r="C61" s="40">
        <v>9436</v>
      </c>
      <c r="D61" s="42">
        <f>F20</f>
        <v>5484.96</v>
      </c>
      <c r="E61" s="42">
        <f>F59</f>
        <v>3585.006661246695</v>
      </c>
      <c r="F61" s="43">
        <f>C61+D61-E61</f>
        <v>11335.953338753305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2011-12-19T17:55:21Z</cp:lastPrinted>
  <dcterms:created xsi:type="dcterms:W3CDTF">2008-08-18T07:30:19Z</dcterms:created>
  <dcterms:modified xsi:type="dcterms:W3CDTF">2012-10-01T11:15:56Z</dcterms:modified>
  <cp:category/>
  <cp:version/>
  <cp:contentType/>
  <cp:contentStatus/>
</cp:coreProperties>
</file>