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<sst xmlns="http://schemas.openxmlformats.org/spreadsheetml/2006/main" count="157" uniqueCount="125">
  <si>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</si>
  <si>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</si>
  <si>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</si>
  <si>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</si>
  <si>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</si>
  <si>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</si>
  <si>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</si>
  <si>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</si>
  <si>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</si>
  <si>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</si>
  <si>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</si>
  <si>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</si>
  <si>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</si>
  <si>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</si>
  <si>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</si>
  <si>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</si>
  <si>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</si>
  <si>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</si>
  <si>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</si>
  <si>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</si>
  <si>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</si>
  <si>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</si>
  <si>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</si>
  <si>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</si>
  <si>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</si>
  <si>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</si>
  <si>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</si>
  <si>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</si>
  <si>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</si>
  <si>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</si>
  <si>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</si>
  <si>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</si>
  <si>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</si>
  <si>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</si>
  <si>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</si>
  <si>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</si>
  <si>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</si>
  <si>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</si>
  <si>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</si>
  <si>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</si>
  <si>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</si>
  <si>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</si>
  <si>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</si>
  <si>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</si>
  <si>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</si>
  <si>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</si>
  <si>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</si>
  <si>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</si>
  <si>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</si>
  <si>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</si>
  <si>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</si>
  <si>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</si>
  <si>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</si>
  <si>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</si>
  <si>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</si>
  <si>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</si>
  <si>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</si>
  <si>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</si>
  <si>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</si>
  <si>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</si>
  <si>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</si>
  <si>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</si>
  <si>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</si>
  <si>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</si>
  <si>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</si>
  <si>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</si>
  <si>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</si>
  <si>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</si>
  <si>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</si>
  <si>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</si>
  <si>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</si>
  <si>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</si>
  <si>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</si>
  <si>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</si>
  <si>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</si>
  <si>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</si>
  <si>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</si>
  <si>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</si>
  <si>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</si>
  <si>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</si>
  <si>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</si>
  <si>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</si>
  <si>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</si>
  <si>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</si>
  <si>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</si>
  <si>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</si>
  <si>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</si>
  <si>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</si>
  <si>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</si>
  <si>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</si>
  <si>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(Спарк,ростелеком)</t>
  </si>
  <si>
    <t>Прочистка канализации</t>
  </si>
  <si>
    <t>ост.на 01.07</t>
  </si>
  <si>
    <t>июнь</t>
  </si>
  <si>
    <t xml:space="preserve">                    за  июнь  2012 г.</t>
  </si>
  <si>
    <t xml:space="preserve">3. </t>
  </si>
  <si>
    <t>Смена канал-х труб Д 110 ПВХ (кв.78) (1мп)</t>
  </si>
  <si>
    <t>Труба Д 110 ПВХ</t>
  </si>
  <si>
    <t>1мп</t>
  </si>
  <si>
    <t>Патрубок</t>
  </si>
  <si>
    <t>1шт</t>
  </si>
  <si>
    <t>Отвод 110</t>
  </si>
  <si>
    <t>Переходник</t>
  </si>
  <si>
    <t>Круг отрезной</t>
  </si>
  <si>
    <t>3шт</t>
  </si>
  <si>
    <t>Промывка, опрессовка системы отопления</t>
  </si>
  <si>
    <t>Демонтаж, монтаж эл.узла</t>
  </si>
  <si>
    <t>Смена сгона Д 20 (2шт) кв.19</t>
  </si>
  <si>
    <t>Сгон Д 20</t>
  </si>
  <si>
    <t>2шт</t>
  </si>
  <si>
    <t>К/гайка 20</t>
  </si>
  <si>
    <t>Муфта 20</t>
  </si>
  <si>
    <t>Лен</t>
  </si>
  <si>
    <t>Ремонт мягкой кровлт (65м2) кв.102,103</t>
  </si>
  <si>
    <t>Стеклоизол</t>
  </si>
  <si>
    <t>7 рул.</t>
  </si>
  <si>
    <t>Мастика</t>
  </si>
  <si>
    <t>12кг</t>
  </si>
  <si>
    <t>Пропан</t>
  </si>
  <si>
    <t>1 балл.</t>
  </si>
  <si>
    <t>Смена ламп (8шт)</t>
  </si>
  <si>
    <t>Лампа</t>
  </si>
  <si>
    <t>8шт</t>
  </si>
  <si>
    <t>Смена патрона (1шт) п-д2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</si>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</sst>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56" sqref="M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24865.61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22064.92</v>
      </c>
      <c r="J17" s="16" t="s">
        <v>61</v>
      </c>
      <c r="K17" s="18" t="s">
        <v>62</v>
      </c>
      <c r="L17" s="23">
        <v>5.71</v>
      </c>
      <c r="M17" s="33">
        <f>L17*81.37*1.202</f>
        <v>558.4764854</v>
      </c>
    </row>
    <row r="18" spans="2:13" ht="12.75">
      <c r="B18" t="s">
        <v>11</v>
      </c>
      <c r="F18" s="9">
        <f>F17/F16</f>
        <v>0.8873669296671185</v>
      </c>
      <c r="J18" s="20"/>
      <c r="K18" s="27" t="s">
        <v>63</v>
      </c>
      <c r="L18" s="28">
        <f>SUM(L7:L17)</f>
        <v>14.71</v>
      </c>
      <c r="M18" s="34">
        <f>SUM(M7:M17)</f>
        <v>1438.7371454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22661.839999999997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96</v>
      </c>
      <c r="L23" s="25">
        <v>0.62</v>
      </c>
      <c r="M23" s="33">
        <f aca="true" t="shared" si="0" ref="M23:M37">L23*81.37*1.202</f>
        <v>60.6401788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101.76</v>
      </c>
      <c r="M24" s="33">
        <f t="shared" si="0"/>
        <v>9952.813862400002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106</v>
      </c>
      <c r="L25" s="25">
        <v>3.12</v>
      </c>
      <c r="M25" s="33">
        <f t="shared" si="0"/>
        <v>305.15702880000003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 t="s">
        <v>107</v>
      </c>
      <c r="L26" s="25">
        <v>0.57</v>
      </c>
      <c r="M26" s="33">
        <f t="shared" si="0"/>
        <v>55.74984179999999</v>
      </c>
    </row>
    <row r="27" spans="1:13" ht="12.75">
      <c r="A27" s="6" t="s">
        <v>95</v>
      </c>
      <c r="F27" s="5">
        <v>0</v>
      </c>
      <c r="J27" s="20">
        <v>6</v>
      </c>
      <c r="K27" s="20" t="s">
        <v>113</v>
      </c>
      <c r="L27" s="25">
        <v>95.21</v>
      </c>
      <c r="M27" s="33">
        <f t="shared" si="0"/>
        <v>9312.1797154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 t="s">
        <v>120</v>
      </c>
      <c r="L28" s="25">
        <v>0.56</v>
      </c>
      <c r="M28" s="33">
        <f t="shared" si="0"/>
        <v>54.771774400000005</v>
      </c>
    </row>
    <row r="29" spans="1:13" ht="12.75">
      <c r="A29" s="4" t="s">
        <v>19</v>
      </c>
      <c r="J29" s="20">
        <v>8</v>
      </c>
      <c r="K29" s="20" t="s">
        <v>123</v>
      </c>
      <c r="L29" s="25">
        <v>0.39</v>
      </c>
      <c r="M29" s="33">
        <f t="shared" si="0"/>
        <v>38.144628600000004</v>
      </c>
    </row>
    <row r="30" spans="1:13" ht="12.75">
      <c r="A30" t="s">
        <v>86</v>
      </c>
      <c r="C30" s="13"/>
      <c r="D30" s="46">
        <v>1.14</v>
      </c>
      <c r="E30" s="13" t="s">
        <v>17</v>
      </c>
      <c r="F30" s="11">
        <f>E7*D30</f>
        <v>3243.1859999999997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1737</v>
      </c>
      <c r="C32" t="s">
        <v>20</v>
      </c>
      <c r="D32" s="5">
        <v>1.91</v>
      </c>
      <c r="E32" t="s">
        <v>17</v>
      </c>
      <c r="F32" s="5">
        <v>3317.67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6560.856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137614</v>
      </c>
      <c r="D37">
        <v>219171.6</v>
      </c>
      <c r="E37">
        <v>2844.9</v>
      </c>
      <c r="F37" s="35">
        <f>C37/D37*E37</f>
        <v>1786.2627667088252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110873</v>
      </c>
      <c r="D38">
        <v>219171.6</v>
      </c>
      <c r="E38">
        <v>2844.9</v>
      </c>
      <c r="F38" s="35">
        <f>C38/D38*E38</f>
        <v>1439.1581651089832</v>
      </c>
      <c r="J38" s="20"/>
      <c r="K38" s="30" t="s">
        <v>63</v>
      </c>
      <c r="L38" s="28">
        <f>SUM(L22:L37)</f>
        <v>211.89</v>
      </c>
      <c r="M38" s="34">
        <f>SUM(M22:M37)</f>
        <v>20724.2701386</v>
      </c>
    </row>
    <row r="39" spans="1:11" ht="12.75">
      <c r="A39" t="s">
        <v>25</v>
      </c>
      <c r="F39" s="11">
        <f>M38</f>
        <v>20724.2701386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M57</f>
        <v>6150.96</v>
      </c>
      <c r="J42" s="20">
        <v>1</v>
      </c>
      <c r="K42" s="20" t="s">
        <v>97</v>
      </c>
      <c r="L42" s="25" t="s">
        <v>98</v>
      </c>
      <c r="M42" s="25">
        <v>150</v>
      </c>
    </row>
    <row r="43" spans="1:13" ht="12.75">
      <c r="A43" t="s">
        <v>27</v>
      </c>
      <c r="F43" s="5"/>
      <c r="J43" s="20">
        <v>2</v>
      </c>
      <c r="K43" s="20" t="s">
        <v>99</v>
      </c>
      <c r="L43" s="25" t="s">
        <v>100</v>
      </c>
      <c r="M43" s="25">
        <v>80</v>
      </c>
    </row>
    <row r="44" spans="1:13" ht="12.75">
      <c r="A44" t="s">
        <v>28</v>
      </c>
      <c r="F44" s="5"/>
      <c r="J44" s="20">
        <v>3</v>
      </c>
      <c r="K44" s="20" t="s">
        <v>101</v>
      </c>
      <c r="L44" s="25" t="s">
        <v>100</v>
      </c>
      <c r="M44" s="25">
        <v>45</v>
      </c>
    </row>
    <row r="45" spans="2:13" ht="12.75">
      <c r="B45">
        <v>2844.9</v>
      </c>
      <c r="C45" t="s">
        <v>16</v>
      </c>
      <c r="D45" s="11">
        <v>0.29</v>
      </c>
      <c r="E45" t="s">
        <v>17</v>
      </c>
      <c r="F45" s="11">
        <f>B45*D45</f>
        <v>825.021</v>
      </c>
      <c r="J45" s="20">
        <v>4</v>
      </c>
      <c r="K45" s="20" t="s">
        <v>102</v>
      </c>
      <c r="L45" s="25" t="s">
        <v>100</v>
      </c>
      <c r="M45" s="25">
        <v>89</v>
      </c>
    </row>
    <row r="46" spans="1:13" ht="12.75">
      <c r="A46" s="4" t="s">
        <v>29</v>
      </c>
      <c r="B46" s="10"/>
      <c r="C46" s="10"/>
      <c r="F46" s="32">
        <f>SUM(F37:F45)</f>
        <v>30925.672070417808</v>
      </c>
      <c r="J46" s="20">
        <v>5</v>
      </c>
      <c r="K46" s="20" t="s">
        <v>103</v>
      </c>
      <c r="L46" s="25" t="s">
        <v>104</v>
      </c>
      <c r="M46" s="25">
        <v>51</v>
      </c>
    </row>
    <row r="47" spans="1:13" ht="12.75">
      <c r="A47" s="4" t="s">
        <v>30</v>
      </c>
      <c r="F47" s="5"/>
      <c r="J47" s="20">
        <v>6</v>
      </c>
      <c r="K47" s="20" t="s">
        <v>108</v>
      </c>
      <c r="L47" s="25" t="s">
        <v>109</v>
      </c>
      <c r="M47" s="25">
        <v>28</v>
      </c>
    </row>
    <row r="48" spans="1:13" ht="12.75">
      <c r="A48" t="s">
        <v>31</v>
      </c>
      <c r="B48">
        <v>2844.9</v>
      </c>
      <c r="C48" t="s">
        <v>72</v>
      </c>
      <c r="D48" s="5">
        <v>0.18</v>
      </c>
      <c r="E48" t="s">
        <v>17</v>
      </c>
      <c r="F48" s="11">
        <f>B48*D48</f>
        <v>512.082</v>
      </c>
      <c r="J48" s="20">
        <v>7</v>
      </c>
      <c r="K48" s="20" t="s">
        <v>110</v>
      </c>
      <c r="L48" s="25" t="s">
        <v>109</v>
      </c>
      <c r="M48" s="25">
        <v>30</v>
      </c>
    </row>
    <row r="49" spans="1:13" ht="12.75">
      <c r="A49" t="s">
        <v>32</v>
      </c>
      <c r="F49" s="5"/>
      <c r="J49" s="20">
        <v>8</v>
      </c>
      <c r="K49" s="20" t="s">
        <v>111</v>
      </c>
      <c r="L49" s="25" t="s">
        <v>109</v>
      </c>
      <c r="M49" s="25">
        <v>50</v>
      </c>
    </row>
    <row r="50" spans="1:13" ht="12.75">
      <c r="A50" s="7" t="s">
        <v>80</v>
      </c>
      <c r="F50" s="5"/>
      <c r="J50" s="20">
        <v>9</v>
      </c>
      <c r="K50" s="20" t="s">
        <v>112</v>
      </c>
      <c r="L50" s="25" t="s">
        <v>100</v>
      </c>
      <c r="M50" s="25">
        <v>80</v>
      </c>
    </row>
    <row r="51" spans="2:13" ht="12.75">
      <c r="B51">
        <v>2844.9</v>
      </c>
      <c r="C51" t="s">
        <v>16</v>
      </c>
      <c r="D51" s="11">
        <v>0.61</v>
      </c>
      <c r="E51" t="s">
        <v>17</v>
      </c>
      <c r="F51" s="11">
        <f>B51*D51</f>
        <v>1735.3890000000001</v>
      </c>
      <c r="J51" s="20">
        <v>10</v>
      </c>
      <c r="K51" s="20" t="s">
        <v>114</v>
      </c>
      <c r="L51" s="25" t="s">
        <v>115</v>
      </c>
      <c r="M51" s="25">
        <v>4109</v>
      </c>
    </row>
    <row r="52" spans="1:13" ht="12.75">
      <c r="A52" s="4" t="s">
        <v>33</v>
      </c>
      <c r="F52" s="32">
        <f>F48+F51</f>
        <v>2247.471</v>
      </c>
      <c r="J52" s="20">
        <v>11</v>
      </c>
      <c r="K52" s="20" t="s">
        <v>116</v>
      </c>
      <c r="L52" s="25" t="s">
        <v>117</v>
      </c>
      <c r="M52" s="25">
        <v>661.8</v>
      </c>
    </row>
    <row r="53" spans="1:13" ht="12.75">
      <c r="A53" s="4" t="s">
        <v>34</v>
      </c>
      <c r="J53" s="20">
        <v>12</v>
      </c>
      <c r="K53" s="20" t="s">
        <v>118</v>
      </c>
      <c r="L53" s="25" t="s">
        <v>119</v>
      </c>
      <c r="M53" s="25">
        <v>714</v>
      </c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 t="s">
        <v>121</v>
      </c>
      <c r="L54" s="25" t="s">
        <v>122</v>
      </c>
      <c r="M54" s="25">
        <v>52.16</v>
      </c>
    </row>
    <row r="55" spans="2:13" ht="12.75">
      <c r="B55">
        <v>2844.9</v>
      </c>
      <c r="C55" t="s">
        <v>16</v>
      </c>
      <c r="D55" s="11">
        <v>1.65</v>
      </c>
      <c r="E55" t="s">
        <v>17</v>
      </c>
      <c r="F55" s="11">
        <f>B55*D55</f>
        <v>4694.085</v>
      </c>
      <c r="J55" s="20">
        <v>14</v>
      </c>
      <c r="K55" s="20" t="s">
        <v>124</v>
      </c>
      <c r="L55" s="25" t="s">
        <v>100</v>
      </c>
      <c r="M55" s="25">
        <v>11</v>
      </c>
    </row>
    <row r="56" spans="1:13" ht="12.75">
      <c r="A56" s="4" t="s">
        <v>35</v>
      </c>
      <c r="F56" s="32">
        <f>SUM(F55)</f>
        <v>4694.085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51763.8940704178</v>
      </c>
      <c r="J57" s="20"/>
      <c r="K57" s="20"/>
      <c r="L57" s="31" t="s">
        <v>70</v>
      </c>
      <c r="M57" s="34">
        <f>SUM(M42:M56)</f>
        <v>6150.96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414.11115256334244</v>
      </c>
    </row>
    <row r="59" spans="1:6" ht="15">
      <c r="A59" s="12" t="s">
        <v>39</v>
      </c>
      <c r="B59" s="12"/>
      <c r="C59" s="45"/>
      <c r="D59" s="45"/>
      <c r="E59" s="45"/>
      <c r="F59" s="42">
        <f>F57+F58</f>
        <v>52178.00522298115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92</v>
      </c>
    </row>
    <row r="61" spans="1:6" ht="12.75">
      <c r="A61" s="13"/>
      <c r="B61" s="39">
        <v>41061</v>
      </c>
      <c r="C61" s="40">
        <v>-347990</v>
      </c>
      <c r="D61" s="43">
        <f>F20</f>
        <v>22661.839999999997</v>
      </c>
      <c r="E61" s="43">
        <f>F59</f>
        <v>52178.00522298115</v>
      </c>
      <c r="F61" s="44">
        <f>C61+D61-E61</f>
        <v>-377506.1652229812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2012-08-19T13:39:43Z</dcterms:modified>
  <cp:category/>
  <cp:version/>
  <cp:contentType/>
  <cp:contentStatus/>
</cp:coreProperties>
</file>