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<sst xmlns="http://schemas.openxmlformats.org/spreadsheetml/2006/main" count="154" uniqueCount="122">
  <si>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</si>
  <si>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</si>
  <si>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</si>
  <si>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</si>
  <si>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</si>
  <si>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</si>
  <si>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</si>
  <si>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</si>
  <si>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</si>
  <si>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</si>
  <si>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</si>
  <si>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</si>
  <si>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</si>
  <si>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</si>
  <si>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</si>
  <si>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</si>
  <si>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</si>
  <si>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</si>
  <si>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</si>
  <si>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</si>
  <si>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</si>
  <si>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</si>
  <si>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</si>
  <si>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</si>
  <si>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</si>
  <si>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</si>
  <si>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</si>
  <si>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</si>
  <si>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</si>
  <si>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</si>
  <si>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</si>
  <si>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</si>
  <si>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</si>
  <si>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</si>
  <si>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</si>
  <si>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</si>
  <si>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</si>
  <si>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</si>
  <si>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</si>
  <si>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</si>
  <si>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</si>
  <si>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</si>
  <si>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</si>
  <si>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</si>
  <si>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</si>
  <si>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</si>
  <si>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</si>
  <si>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</si>
  <si>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</si>
  <si>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</si>
  <si>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</si>
  <si>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</si>
  <si>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</si>
  <si>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</si>
  <si>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</si>
  <si>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</si>
  <si>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</si>
  <si>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</si>
  <si>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</si>
  <si>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</si>
  <si>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</si>
  <si>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</si>
  <si>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</si>
  <si>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</si>
  <si>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</si>
  <si>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</si>
  <si>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</si>
  <si>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</si>
  <si>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</si>
  <si>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</si>
  <si>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</si>
  <si>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</si>
  <si>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</si>
  <si>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</si>
  <si>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</si>
  <si>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</si>
  <si>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</si>
  <si>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</si>
  <si>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</si>
  <si>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</si>
  <si>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</si>
  <si>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</si>
  <si>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</si>
  <si>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</si>
  <si>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</si>
  <si>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1.2 Аренда (спарк,эр-телеком)</t>
  </si>
  <si>
    <t>Прочистка канализации</t>
  </si>
  <si>
    <t>Откачка воды из техподполий</t>
  </si>
  <si>
    <t>1шт</t>
  </si>
  <si>
    <t>2шт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</si>
  <si>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</si>
  <si>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</si>
  <si>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</si>
  <si>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</si>
  <si>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</si>
  <si>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</si>
  <si>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</si>
  <si>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</si>
  <si>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</si>
  <si>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Смена труб Д 32 м/пл (4мп)</t>
  </si>
  <si>
    <t>Труба Д 32 м/пл</t>
  </si>
  <si>
    <t>4мп</t>
  </si>
  <si>
    <t>Уголок 32</t>
  </si>
  <si>
    <t>5шт</t>
  </si>
  <si>
    <t xml:space="preserve">Муфта разъемная </t>
  </si>
  <si>
    <t>Вентиль Д 25</t>
  </si>
  <si>
    <t>Сгон Д 25</t>
  </si>
  <si>
    <t>К/гайка 25</t>
  </si>
  <si>
    <t>Муфта 25</t>
  </si>
  <si>
    <t>Устройство врезки Д 50 (2шт)</t>
  </si>
  <si>
    <t>Врезка Д 50</t>
  </si>
  <si>
    <t>Труба Д 89</t>
  </si>
  <si>
    <t>1,5мп</t>
  </si>
  <si>
    <t>Смена труб Д 89 (1,5мп)</t>
  </si>
  <si>
    <t>Смена вентиля Д 25 (1шт)</t>
  </si>
  <si>
    <t>Смена сгона Д 25 (1шт)</t>
  </si>
  <si>
    <t>Сбивание сосулек</t>
  </si>
  <si>
    <t>Очистка кровли от снега и наледи</t>
  </si>
  <si>
    <t>Прочистка вентканала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</si>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</sst>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3" sqref="K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92</v>
      </c>
      <c r="D3" s="1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24579.75</v>
      </c>
      <c r="J16" s="15" t="s">
        <v>60</v>
      </c>
      <c r="K16" s="26" t="s">
        <v>61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20401.51</v>
      </c>
      <c r="J17" s="16" t="s">
        <v>62</v>
      </c>
      <c r="K17" s="18" t="s">
        <v>63</v>
      </c>
      <c r="L17" s="23">
        <v>4.51</v>
      </c>
      <c r="M17" s="33">
        <f>L17*81.37*1.202</f>
        <v>441.1083974</v>
      </c>
    </row>
    <row r="18" spans="2:13" ht="12.75">
      <c r="B18" t="s">
        <v>11</v>
      </c>
      <c r="F18" s="9">
        <f>F17/F16</f>
        <v>0.8300129171370741</v>
      </c>
      <c r="J18" s="20"/>
      <c r="K18" s="27" t="s">
        <v>64</v>
      </c>
      <c r="L18" s="28">
        <f>SUM(L7:L17)</f>
        <v>16.509999999999998</v>
      </c>
      <c r="M18" s="34">
        <f>SUM(M7:M17)</f>
        <v>1614.7892774000002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20921.51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87</v>
      </c>
      <c r="L23" s="25">
        <v>1.75</v>
      </c>
      <c r="M23" s="33">
        <f aca="true" t="shared" si="0" ref="M23:M43">L23*81.37*1.202</f>
        <v>171.161795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6.2</v>
      </c>
      <c r="M24" s="33">
        <f t="shared" si="0"/>
        <v>606.401788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109</v>
      </c>
      <c r="L25" s="25">
        <v>12.86</v>
      </c>
      <c r="M25" s="33">
        <f t="shared" si="0"/>
        <v>1257.7946764</v>
      </c>
    </row>
    <row r="26" spans="1:13" ht="12.75">
      <c r="A26" s="6" t="s">
        <v>18</v>
      </c>
      <c r="D26" t="s">
        <v>83</v>
      </c>
      <c r="F26" s="5">
        <v>2155.19</v>
      </c>
      <c r="J26" s="20">
        <v>5</v>
      </c>
      <c r="K26" s="20" t="s">
        <v>113</v>
      </c>
      <c r="L26" s="25">
        <v>2.62</v>
      </c>
      <c r="M26" s="33">
        <f t="shared" si="0"/>
        <v>256.25365880000004</v>
      </c>
    </row>
    <row r="27" spans="1:13" ht="12.75">
      <c r="A27" s="6" t="s">
        <v>90</v>
      </c>
      <c r="F27" s="5">
        <v>0</v>
      </c>
      <c r="J27" s="20">
        <v>6</v>
      </c>
      <c r="K27" s="20" t="s">
        <v>114</v>
      </c>
      <c r="L27" s="25">
        <v>1.03</v>
      </c>
      <c r="M27" s="33">
        <f t="shared" si="0"/>
        <v>100.7409422</v>
      </c>
    </row>
    <row r="28" spans="1:13" ht="12.75">
      <c r="A28" s="4" t="s">
        <v>38</v>
      </c>
      <c r="F28" s="32">
        <f>F25+F26+F27</f>
        <v>7335.8099999999995</v>
      </c>
      <c r="J28" s="20">
        <v>7</v>
      </c>
      <c r="K28" s="20" t="s">
        <v>115</v>
      </c>
      <c r="L28" s="25">
        <v>0.42</v>
      </c>
      <c r="M28" s="33">
        <f t="shared" si="0"/>
        <v>41.078830800000006</v>
      </c>
    </row>
    <row r="29" spans="1:13" ht="12.75">
      <c r="A29" s="4" t="s">
        <v>19</v>
      </c>
      <c r="J29" s="20">
        <v>8</v>
      </c>
      <c r="K29" s="20" t="s">
        <v>116</v>
      </c>
      <c r="L29" s="25">
        <v>13.05</v>
      </c>
      <c r="M29" s="33">
        <f t="shared" si="0"/>
        <v>1276.377957</v>
      </c>
    </row>
    <row r="30" spans="1:13" ht="12.75">
      <c r="A30" t="s">
        <v>95</v>
      </c>
      <c r="D30" s="5">
        <v>0.98</v>
      </c>
      <c r="E30" t="s">
        <v>17</v>
      </c>
      <c r="F30" s="11">
        <f>E7*D30</f>
        <v>2746.94</v>
      </c>
      <c r="J30" s="20">
        <v>9</v>
      </c>
      <c r="K30" s="20" t="s">
        <v>117</v>
      </c>
      <c r="L30" s="25">
        <v>64</v>
      </c>
      <c r="M30" s="33">
        <f t="shared" si="0"/>
        <v>6259.63136</v>
      </c>
    </row>
    <row r="31" spans="1:13" ht="12.75">
      <c r="A31" t="s">
        <v>96</v>
      </c>
      <c r="J31" s="20">
        <v>10</v>
      </c>
      <c r="K31" s="20" t="s">
        <v>118</v>
      </c>
      <c r="L31" s="25">
        <v>9.24</v>
      </c>
      <c r="M31" s="33">
        <f t="shared" si="0"/>
        <v>903.7342776</v>
      </c>
    </row>
    <row r="32" spans="2:13" ht="12.75">
      <c r="B32">
        <f>F32/D32</f>
        <v>1796.0000000000002</v>
      </c>
      <c r="C32" t="s">
        <v>20</v>
      </c>
      <c r="D32" s="5">
        <v>1.91</v>
      </c>
      <c r="E32" t="s">
        <v>17</v>
      </c>
      <c r="F32" s="5">
        <v>3430.36</v>
      </c>
      <c r="J32" s="20">
        <v>11</v>
      </c>
      <c r="K32" s="20" t="s">
        <v>119</v>
      </c>
      <c r="L32" s="25">
        <v>0.42</v>
      </c>
      <c r="M32" s="33">
        <f t="shared" si="0"/>
        <v>41.078830800000006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98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6177.3</v>
      </c>
      <c r="J36" s="20">
        <v>15</v>
      </c>
      <c r="K36" s="20"/>
      <c r="L36" s="25"/>
      <c r="M36" s="33">
        <f t="shared" si="0"/>
        <v>0</v>
      </c>
    </row>
    <row r="37" spans="1:13" ht="12.75">
      <c r="A37" s="4" t="s">
        <v>22</v>
      </c>
      <c r="B37" s="4"/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23</v>
      </c>
      <c r="C38">
        <v>141135</v>
      </c>
      <c r="D38">
        <v>219171.6</v>
      </c>
      <c r="E38">
        <v>2803</v>
      </c>
      <c r="F38" s="35">
        <f>C38/D38*E38</f>
        <v>1804.9847927377452</v>
      </c>
      <c r="J38" s="20">
        <v>17</v>
      </c>
      <c r="K38" s="20"/>
      <c r="L38" s="25"/>
      <c r="M38" s="33">
        <f t="shared" si="0"/>
        <v>0</v>
      </c>
    </row>
    <row r="39" spans="1:13" ht="12.75">
      <c r="A39" t="s">
        <v>24</v>
      </c>
      <c r="C39">
        <v>126299</v>
      </c>
      <c r="D39">
        <v>219171.6</v>
      </c>
      <c r="E39">
        <v>2803</v>
      </c>
      <c r="F39" s="35">
        <f>C39/D39*E39</f>
        <v>1615.2462134692632</v>
      </c>
      <c r="J39" s="20">
        <v>18</v>
      </c>
      <c r="K39" s="20"/>
      <c r="L39" s="25"/>
      <c r="M39" s="33">
        <f t="shared" si="0"/>
        <v>0</v>
      </c>
    </row>
    <row r="40" spans="1:13" ht="12.75">
      <c r="A40" t="s">
        <v>25</v>
      </c>
      <c r="F40" s="11">
        <f>M44</f>
        <v>11859.067225</v>
      </c>
      <c r="J40" s="20">
        <v>19</v>
      </c>
      <c r="K40" s="20"/>
      <c r="L40" s="25"/>
      <c r="M40" s="33">
        <f t="shared" si="0"/>
        <v>0</v>
      </c>
    </row>
    <row r="41" spans="1:13" ht="12.75">
      <c r="A41" t="s">
        <v>80</v>
      </c>
      <c r="J41" s="20">
        <v>20</v>
      </c>
      <c r="K41" s="20"/>
      <c r="L41" s="25"/>
      <c r="M41" s="33">
        <f t="shared" si="0"/>
        <v>0</v>
      </c>
    </row>
    <row r="42" spans="2:13" ht="12.75">
      <c r="B42">
        <v>2803</v>
      </c>
      <c r="C42" t="s">
        <v>16</v>
      </c>
      <c r="D42" s="5"/>
      <c r="F42" s="11">
        <v>1803</v>
      </c>
      <c r="J42" s="20">
        <v>21</v>
      </c>
      <c r="K42" s="20"/>
      <c r="L42" s="25"/>
      <c r="M42" s="33">
        <f t="shared" si="0"/>
        <v>0</v>
      </c>
    </row>
    <row r="43" spans="1:13" ht="12.75">
      <c r="A43" t="s">
        <v>26</v>
      </c>
      <c r="F43" s="11">
        <f>M64</f>
        <v>1971.08</v>
      </c>
      <c r="J43" s="20">
        <v>22</v>
      </c>
      <c r="K43" s="20"/>
      <c r="L43" s="25"/>
      <c r="M43" s="33">
        <f t="shared" si="0"/>
        <v>0</v>
      </c>
    </row>
    <row r="44" spans="1:13" ht="12.75">
      <c r="A44" t="s">
        <v>27</v>
      </c>
      <c r="J44" s="20"/>
      <c r="K44" s="30" t="s">
        <v>64</v>
      </c>
      <c r="L44" s="28">
        <f>SUM(L22:L43)</f>
        <v>121.25</v>
      </c>
      <c r="M44" s="34">
        <f>SUM(M22:M43)</f>
        <v>11859.067225</v>
      </c>
    </row>
    <row r="45" spans="1:11" ht="12.75">
      <c r="A45" t="s">
        <v>28</v>
      </c>
      <c r="K45" s="1" t="s">
        <v>68</v>
      </c>
    </row>
    <row r="46" spans="2:13" ht="12.75">
      <c r="B46">
        <v>2803</v>
      </c>
      <c r="C46" t="s">
        <v>16</v>
      </c>
      <c r="D46" s="11">
        <v>0.23</v>
      </c>
      <c r="E46" t="s">
        <v>17</v>
      </c>
      <c r="F46" s="11">
        <f>B46*D46</f>
        <v>644.69</v>
      </c>
      <c r="J46" s="22" t="s">
        <v>41</v>
      </c>
      <c r="K46" s="22"/>
      <c r="L46" s="22" t="s">
        <v>69</v>
      </c>
      <c r="M46" s="22" t="s">
        <v>47</v>
      </c>
    </row>
    <row r="47" spans="1:13" ht="12.75">
      <c r="A47" s="4" t="s">
        <v>29</v>
      </c>
      <c r="B47" s="10"/>
      <c r="C47" s="10"/>
      <c r="F47" s="32">
        <f>SUM(F38:F46)</f>
        <v>19698.06823120701</v>
      </c>
      <c r="J47" s="23" t="s">
        <v>42</v>
      </c>
      <c r="K47" s="23" t="s">
        <v>43</v>
      </c>
      <c r="L47" s="23"/>
      <c r="M47" s="23" t="s">
        <v>70</v>
      </c>
    </row>
    <row r="48" spans="1:13" ht="12.75">
      <c r="A48" s="4" t="s">
        <v>30</v>
      </c>
      <c r="F48" s="5"/>
      <c r="J48" s="20">
        <v>1</v>
      </c>
      <c r="K48" s="20" t="s">
        <v>100</v>
      </c>
      <c r="L48" s="25" t="s">
        <v>101</v>
      </c>
      <c r="M48" s="25">
        <v>544</v>
      </c>
    </row>
    <row r="49" spans="1:13" ht="12.75">
      <c r="A49" t="s">
        <v>31</v>
      </c>
      <c r="B49">
        <v>2803</v>
      </c>
      <c r="C49" t="s">
        <v>73</v>
      </c>
      <c r="D49" s="5">
        <v>0.12</v>
      </c>
      <c r="E49" t="s">
        <v>17</v>
      </c>
      <c r="F49" s="11">
        <f>B49*D49</f>
        <v>336.36</v>
      </c>
      <c r="J49" s="20">
        <v>2</v>
      </c>
      <c r="K49" s="20" t="s">
        <v>102</v>
      </c>
      <c r="L49" s="25" t="s">
        <v>103</v>
      </c>
      <c r="M49" s="25">
        <v>60</v>
      </c>
    </row>
    <row r="50" spans="1:13" ht="12.75">
      <c r="A50" t="s">
        <v>32</v>
      </c>
      <c r="F50" s="5"/>
      <c r="J50" s="20">
        <v>3</v>
      </c>
      <c r="K50" s="20" t="s">
        <v>104</v>
      </c>
      <c r="L50" s="25" t="s">
        <v>89</v>
      </c>
      <c r="M50" s="25">
        <v>380</v>
      </c>
    </row>
    <row r="51" spans="1:13" ht="12.75">
      <c r="A51" s="7" t="s">
        <v>81</v>
      </c>
      <c r="F51" s="5"/>
      <c r="J51" s="20">
        <v>4</v>
      </c>
      <c r="K51" s="20" t="s">
        <v>105</v>
      </c>
      <c r="L51" s="25" t="s">
        <v>88</v>
      </c>
      <c r="M51" s="25">
        <v>325</v>
      </c>
    </row>
    <row r="52" spans="2:13" ht="12.75">
      <c r="B52">
        <v>2803</v>
      </c>
      <c r="C52" t="s">
        <v>16</v>
      </c>
      <c r="D52" s="11">
        <v>0.57</v>
      </c>
      <c r="E52" t="s">
        <v>17</v>
      </c>
      <c r="F52" s="11">
        <f>B52*D52</f>
        <v>1597.7099999999998</v>
      </c>
      <c r="J52" s="20">
        <v>5</v>
      </c>
      <c r="K52" s="20" t="s">
        <v>106</v>
      </c>
      <c r="L52" s="25" t="s">
        <v>88</v>
      </c>
      <c r="M52" s="25">
        <v>16</v>
      </c>
    </row>
    <row r="53" spans="1:13" ht="12.75">
      <c r="A53" s="4" t="s">
        <v>33</v>
      </c>
      <c r="F53" s="32">
        <f>F49+F52</f>
        <v>1934.0699999999997</v>
      </c>
      <c r="J53" s="20">
        <v>6</v>
      </c>
      <c r="K53" s="20" t="s">
        <v>107</v>
      </c>
      <c r="L53" s="25" t="s">
        <v>88</v>
      </c>
      <c r="M53" s="25">
        <v>18</v>
      </c>
    </row>
    <row r="54" spans="1:13" ht="12.75">
      <c r="A54" s="4" t="s">
        <v>34</v>
      </c>
      <c r="J54" s="20">
        <v>7</v>
      </c>
      <c r="K54" s="20" t="s">
        <v>108</v>
      </c>
      <c r="L54" s="25" t="s">
        <v>88</v>
      </c>
      <c r="M54" s="25">
        <v>40</v>
      </c>
    </row>
    <row r="55" spans="1:13" ht="12.75">
      <c r="A55" s="7" t="s">
        <v>35</v>
      </c>
      <c r="B55" s="7"/>
      <c r="C55" s="7"/>
      <c r="D55" s="7"/>
      <c r="E55" s="7"/>
      <c r="F55" s="7"/>
      <c r="J55" s="20">
        <v>8</v>
      </c>
      <c r="K55" s="20" t="s">
        <v>110</v>
      </c>
      <c r="L55" s="25" t="s">
        <v>89</v>
      </c>
      <c r="M55" s="25">
        <v>64</v>
      </c>
    </row>
    <row r="56" spans="2:13" ht="12.75">
      <c r="B56">
        <v>2803</v>
      </c>
      <c r="C56" t="s">
        <v>16</v>
      </c>
      <c r="D56" s="11">
        <v>1.38</v>
      </c>
      <c r="E56" t="s">
        <v>17</v>
      </c>
      <c r="F56" s="11">
        <f>B56*D56</f>
        <v>3868.14</v>
      </c>
      <c r="J56" s="20">
        <v>9</v>
      </c>
      <c r="K56" s="20" t="s">
        <v>111</v>
      </c>
      <c r="L56" s="25" t="s">
        <v>112</v>
      </c>
      <c r="M56" s="25">
        <v>490</v>
      </c>
    </row>
    <row r="57" spans="1:13" ht="12.75">
      <c r="A57" s="4" t="s">
        <v>36</v>
      </c>
      <c r="F57" s="8">
        <f>SUM(F56)</f>
        <v>3868.14</v>
      </c>
      <c r="J57" s="20">
        <v>10</v>
      </c>
      <c r="K57" s="20" t="s">
        <v>120</v>
      </c>
      <c r="L57" s="25" t="s">
        <v>121</v>
      </c>
      <c r="M57" s="25">
        <v>34.08</v>
      </c>
    </row>
    <row r="58" spans="1:13" ht="12.75">
      <c r="A58" s="1" t="s">
        <v>37</v>
      </c>
      <c r="B58" s="1"/>
      <c r="F58" s="32">
        <f>F28+F36+F47+F53+F57</f>
        <v>39013.38823120701</v>
      </c>
      <c r="J58" s="20">
        <v>11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312.10710584965614</v>
      </c>
      <c r="J59" s="20">
        <v>12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39325.495337056665</v>
      </c>
      <c r="J60" s="20">
        <v>13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  <c r="J61" s="20">
        <v>14</v>
      </c>
      <c r="K61" s="20"/>
      <c r="L61" s="25"/>
      <c r="M61" s="25"/>
    </row>
    <row r="62" spans="1:13" ht="12.75">
      <c r="A62" s="13"/>
      <c r="B62" s="39">
        <v>40909</v>
      </c>
      <c r="C62" s="40">
        <v>-417647</v>
      </c>
      <c r="D62" s="43">
        <f>F20</f>
        <v>20921.51</v>
      </c>
      <c r="E62" s="43">
        <f>F60</f>
        <v>39325.495337056665</v>
      </c>
      <c r="F62" s="44">
        <f>C62+D62-E62</f>
        <v>-436050.9853370567</v>
      </c>
      <c r="J62" s="20">
        <v>15</v>
      </c>
      <c r="K62" s="20"/>
      <c r="L62" s="25"/>
      <c r="M62" s="25"/>
    </row>
    <row r="63" spans="10:13" ht="12.75">
      <c r="J63" s="20">
        <v>16</v>
      </c>
      <c r="K63" s="20"/>
      <c r="L63" s="25"/>
      <c r="M63" s="25"/>
    </row>
    <row r="64" spans="10:13" ht="12.75">
      <c r="J64" s="20"/>
      <c r="K64" s="20"/>
      <c r="L64" s="31" t="s">
        <v>71</v>
      </c>
      <c r="M64" s="34">
        <f>SUM(M48:M63)</f>
        <v>1971.08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2012-03-22T13:09:21Z</dcterms:modified>
  <cp:category/>
  <cp:version/>
  <cp:contentType/>
  <cp:contentStatus/>
</cp:coreProperties>
</file>