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<sst xmlns="http://schemas.openxmlformats.org/spreadsheetml/2006/main" count="132" uniqueCount="105">
  <si>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</si>
  <si>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</si>
  <si>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</si>
  <si>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</si>
  <si>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</si>
  <si>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</si>
  <si>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</si>
  <si>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</si>
  <si>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</si>
  <si>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</si>
  <si>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</si>
  <si>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</si>
  <si>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</si>
  <si>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</si>
  <si>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</si>
  <si>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</si>
  <si>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</si>
  <si>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</si>
  <si>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</si>
  <si>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</si>
  <si>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</si>
  <si>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</si>
  <si>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</si>
  <si>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</si>
  <si>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</si>
  <si>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</si>
  <si>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</si>
  <si>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</si>
  <si>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</si>
  <si>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</si>
  <si>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</si>
  <si>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</si>
  <si>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</si>
  <si>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</si>
  <si>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</si>
  <si>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</si>
  <si>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</si>
  <si>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</si>
  <si>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</si>
  <si>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</si>
  <si>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</si>
  <si>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</si>
  <si>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</si>
  <si>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</si>
  <si>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</si>
  <si>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</si>
  <si>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</si>
  <si>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</si>
  <si>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</si>
  <si>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</si>
  <si>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</si>
  <si>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</si>
  <si>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</si>
  <si>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</si>
  <si>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</si>
  <si>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</si>
  <si>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</si>
  <si>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</si>
  <si>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</si>
  <si>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</si>
  <si>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</si>
  <si>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</si>
  <si>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</si>
  <si>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</si>
  <si>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</si>
  <si>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</si>
  <si>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</si>
  <si>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</si>
  <si>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</si>
  <si>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</si>
  <si>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</si>
  <si>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</si>
  <si>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</si>
  <si>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</si>
  <si>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</si>
  <si>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</si>
  <si>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</si>
  <si>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</si>
  <si>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</si>
  <si>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</si>
  <si>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</si>
  <si>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</si>
  <si>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</si>
  <si>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</si>
  <si>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</si>
  <si>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</si>
  <si>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</si>
  <si>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</si>
  <si>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</si>
  <si>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</si>
  <si>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</si>
  <si>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 (Спарк,эр-телеком,ростелеком)</t>
  </si>
  <si>
    <t>ост.на 01.07.</t>
  </si>
  <si>
    <t>июнь</t>
  </si>
  <si>
    <t xml:space="preserve">                    за  июнь  2012 г.</t>
  </si>
  <si>
    <t xml:space="preserve">3.  </t>
  </si>
  <si>
    <t>Прочистка канализации</t>
  </si>
  <si>
    <t>Промывка, опрессовка системы отопления</t>
  </si>
  <si>
    <t>Демонтаж, монтаж эл.узла</t>
  </si>
  <si>
    <t>Смена ламп (3шт)</t>
  </si>
  <si>
    <t>Лампа</t>
  </si>
  <si>
    <t>3шт</t>
  </si>
  <si>
    <t>Смена патрона (1шт)</t>
  </si>
  <si>
    <t>Патрон</t>
  </si>
  <si>
    <t>1шт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</si>
</sst>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M35" sqref="M3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94</v>
      </c>
    </row>
    <row r="3" spans="2:13" ht="12.75">
      <c r="B3" s="1" t="s">
        <v>83</v>
      </c>
      <c r="C3" s="8" t="s">
        <v>93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4476.6</v>
      </c>
      <c r="F7" t="s">
        <v>74</v>
      </c>
      <c r="J7" s="15"/>
      <c r="K7" s="15" t="s">
        <v>49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1246</v>
      </c>
      <c r="F8" t="s">
        <v>74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505.8</v>
      </c>
      <c r="F10" t="s">
        <v>74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1664.8</v>
      </c>
      <c r="F11" t="s">
        <v>74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394</v>
      </c>
      <c r="F12" t="s">
        <v>74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46879.48</v>
      </c>
      <c r="J16" s="15" t="s">
        <v>59</v>
      </c>
      <c r="K16" s="26" t="s">
        <v>60</v>
      </c>
      <c r="L16" s="21">
        <v>7</v>
      </c>
      <c r="M16" s="33">
        <f>L16*81.37*1.202</f>
        <v>684.64718</v>
      </c>
    </row>
    <row r="17" spans="1:13" ht="12.75">
      <c r="A17" t="s">
        <v>10</v>
      </c>
      <c r="F17" s="5">
        <v>49106.09</v>
      </c>
      <c r="J17" s="16" t="s">
        <v>61</v>
      </c>
      <c r="K17" s="18" t="s">
        <v>62</v>
      </c>
      <c r="L17" s="23">
        <v>8.16</v>
      </c>
      <c r="M17" s="33">
        <f>L17*81.37*1.202</f>
        <v>798.1029984</v>
      </c>
    </row>
    <row r="18" spans="2:13" ht="12.75">
      <c r="B18" t="s">
        <v>11</v>
      </c>
      <c r="F18" s="9">
        <f>F17/F16</f>
        <v>1.0474964739369974</v>
      </c>
      <c r="J18" s="20"/>
      <c r="K18" s="27" t="s">
        <v>63</v>
      </c>
      <c r="L18" s="28">
        <f>SUM(L7:L17)</f>
        <v>23.16</v>
      </c>
      <c r="M18" s="34">
        <f>SUM(M7:M17)</f>
        <v>2265.2040984</v>
      </c>
    </row>
    <row r="19" spans="1:11" ht="12.75">
      <c r="A19" t="s">
        <v>91</v>
      </c>
      <c r="F19" s="5">
        <v>996.92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50103.009999999995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9.66</v>
      </c>
      <c r="M22" s="33">
        <f>L22*81.37*1.202</f>
        <v>944.8131084</v>
      </c>
    </row>
    <row r="23" spans="10:13" ht="12.75">
      <c r="J23" s="20">
        <v>2</v>
      </c>
      <c r="K23" s="20" t="s">
        <v>97</v>
      </c>
      <c r="L23" s="25">
        <v>170.99</v>
      </c>
      <c r="M23" s="33">
        <f aca="true" t="shared" si="0" ref="M23:M29">L23*81.37*1.202</f>
        <v>16723.974472600003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25">
        <v>3.12</v>
      </c>
      <c r="M24" s="33">
        <f t="shared" si="0"/>
        <v>305.15702880000003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 t="s">
        <v>99</v>
      </c>
      <c r="L25" s="25">
        <v>0.21</v>
      </c>
      <c r="M25" s="33">
        <f t="shared" si="0"/>
        <v>20.539415400000003</v>
      </c>
    </row>
    <row r="26" spans="1:13" ht="12.75">
      <c r="A26" s="6" t="s">
        <v>18</v>
      </c>
      <c r="D26" t="s">
        <v>82</v>
      </c>
      <c r="F26" s="5">
        <v>2155.19</v>
      </c>
      <c r="J26" s="20">
        <v>5</v>
      </c>
      <c r="K26" s="20" t="s">
        <v>102</v>
      </c>
      <c r="L26" s="25">
        <v>0.4</v>
      </c>
      <c r="M26" s="33">
        <f t="shared" si="0"/>
        <v>39.122696</v>
      </c>
    </row>
    <row r="27" spans="1:13" ht="12.75">
      <c r="A27" s="6" t="s">
        <v>95</v>
      </c>
      <c r="F27" s="5"/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7335.8099999999995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C30" s="13"/>
      <c r="D30" s="45">
        <v>1.14</v>
      </c>
      <c r="E30" s="13" t="s">
        <v>17</v>
      </c>
      <c r="F30" s="11">
        <f>E7*D30</f>
        <v>5103.324</v>
      </c>
      <c r="J30" s="20"/>
      <c r="K30" s="30" t="s">
        <v>63</v>
      </c>
      <c r="L30" s="28">
        <f>SUM(L22:L29)</f>
        <v>184.38000000000002</v>
      </c>
      <c r="M30" s="34">
        <f>SUM(M22:M29)</f>
        <v>18033.6067212</v>
      </c>
    </row>
    <row r="31" spans="1:11" ht="12.75">
      <c r="A31" t="s">
        <v>87</v>
      </c>
      <c r="K31" s="1" t="s">
        <v>67</v>
      </c>
    </row>
    <row r="32" spans="2:13" ht="12.75">
      <c r="B32">
        <f>F32/D32</f>
        <v>380.00000000000006</v>
      </c>
      <c r="C32" t="s">
        <v>20</v>
      </c>
      <c r="D32" s="5">
        <v>2.73</v>
      </c>
      <c r="E32" t="s">
        <v>17</v>
      </c>
      <c r="F32" s="5">
        <v>1037.4</v>
      </c>
      <c r="J32" s="22" t="s">
        <v>40</v>
      </c>
      <c r="K32" s="22"/>
      <c r="L32" s="22" t="s">
        <v>68</v>
      </c>
      <c r="M32" s="22" t="s">
        <v>46</v>
      </c>
    </row>
    <row r="33" spans="1:13" ht="12.75">
      <c r="A33" t="s">
        <v>88</v>
      </c>
      <c r="B33">
        <v>1246</v>
      </c>
      <c r="C33" t="s">
        <v>16</v>
      </c>
      <c r="D33" s="5">
        <v>0.4</v>
      </c>
      <c r="E33" t="s">
        <v>17</v>
      </c>
      <c r="F33" s="11">
        <f>B33*D33</f>
        <v>498.40000000000003</v>
      </c>
      <c r="J33" s="23" t="s">
        <v>41</v>
      </c>
      <c r="K33" s="23" t="s">
        <v>42</v>
      </c>
      <c r="L33" s="23"/>
      <c r="M33" s="23" t="s">
        <v>69</v>
      </c>
    </row>
    <row r="34" spans="1:13" ht="12.75">
      <c r="A34" t="s">
        <v>89</v>
      </c>
      <c r="B34">
        <v>100</v>
      </c>
      <c r="C34" t="s">
        <v>90</v>
      </c>
      <c r="D34" s="5">
        <v>0</v>
      </c>
      <c r="E34" t="s">
        <v>17</v>
      </c>
      <c r="F34" s="11">
        <f>B34*D34</f>
        <v>0</v>
      </c>
      <c r="J34" s="20">
        <v>1</v>
      </c>
      <c r="K34" s="20" t="s">
        <v>100</v>
      </c>
      <c r="L34" s="25" t="s">
        <v>101</v>
      </c>
      <c r="M34" s="25">
        <v>19.56</v>
      </c>
    </row>
    <row r="35" spans="1:13" ht="12.75">
      <c r="A35" s="4" t="s">
        <v>21</v>
      </c>
      <c r="B35" s="10"/>
      <c r="C35" s="10"/>
      <c r="F35" s="32">
        <f>SUM(F30:F34)</f>
        <v>6639.124</v>
      </c>
      <c r="J35" s="20">
        <v>2</v>
      </c>
      <c r="K35" s="20" t="s">
        <v>103</v>
      </c>
      <c r="L35" s="25" t="s">
        <v>104</v>
      </c>
      <c r="M35" s="25">
        <v>11</v>
      </c>
    </row>
    <row r="36" spans="1:13" ht="12.75">
      <c r="A36" s="4" t="s">
        <v>22</v>
      </c>
      <c r="B36" s="4"/>
      <c r="J36" s="20">
        <v>3</v>
      </c>
      <c r="K36" s="20"/>
      <c r="L36" s="25"/>
      <c r="M36" s="25"/>
    </row>
    <row r="37" spans="1:13" ht="12.75">
      <c r="A37" t="s">
        <v>23</v>
      </c>
      <c r="C37">
        <v>137614</v>
      </c>
      <c r="D37">
        <v>219171.6</v>
      </c>
      <c r="E37">
        <v>4476.6</v>
      </c>
      <c r="F37" s="35">
        <f>C37/D37*E37</f>
        <v>2810.7785516006634</v>
      </c>
      <c r="J37" s="20">
        <v>4</v>
      </c>
      <c r="K37" s="20"/>
      <c r="L37" s="25"/>
      <c r="M37" s="25"/>
    </row>
    <row r="38" spans="1:13" ht="12.75">
      <c r="A38" t="s">
        <v>24</v>
      </c>
      <c r="C38">
        <v>110873</v>
      </c>
      <c r="D38">
        <v>219171.6</v>
      </c>
      <c r="E38">
        <v>4476.6</v>
      </c>
      <c r="F38" s="35">
        <f>C38/D38*E38</f>
        <v>2264.591177871586</v>
      </c>
      <c r="J38" s="20">
        <v>5</v>
      </c>
      <c r="K38" s="20"/>
      <c r="L38" s="25"/>
      <c r="M38" s="25"/>
    </row>
    <row r="39" spans="1:13" ht="12.75">
      <c r="A39" t="s">
        <v>25</v>
      </c>
      <c r="F39" s="11">
        <f>M30</f>
        <v>18033.6067212</v>
      </c>
      <c r="J39" s="20">
        <v>6</v>
      </c>
      <c r="K39" s="20"/>
      <c r="L39" s="25"/>
      <c r="M39" s="25"/>
    </row>
    <row r="40" spans="1:13" ht="12.75">
      <c r="A40" t="s">
        <v>79</v>
      </c>
      <c r="F40" s="5"/>
      <c r="J40" s="20">
        <v>7</v>
      </c>
      <c r="K40" s="20"/>
      <c r="L40" s="25"/>
      <c r="M40" s="25"/>
    </row>
    <row r="41" spans="2:13" ht="12.75">
      <c r="B41">
        <v>4476.6</v>
      </c>
      <c r="C41" t="s">
        <v>16</v>
      </c>
      <c r="D41" s="5"/>
      <c r="F41" s="11">
        <v>0</v>
      </c>
      <c r="J41" s="20">
        <v>8</v>
      </c>
      <c r="K41" s="20"/>
      <c r="L41" s="25"/>
      <c r="M41" s="25"/>
    </row>
    <row r="42" spans="1:13" ht="12.75">
      <c r="A42" t="s">
        <v>26</v>
      </c>
      <c r="F42" s="11">
        <f>M48</f>
        <v>30.56</v>
      </c>
      <c r="J42" s="20">
        <v>9</v>
      </c>
      <c r="K42" s="20"/>
      <c r="L42" s="25"/>
      <c r="M42" s="25"/>
    </row>
    <row r="43" spans="1:13" ht="12.75">
      <c r="A43" t="s">
        <v>27</v>
      </c>
      <c r="F43" s="5"/>
      <c r="J43" s="20">
        <v>10</v>
      </c>
      <c r="K43" s="20"/>
      <c r="L43" s="25"/>
      <c r="M43" s="25"/>
    </row>
    <row r="44" spans="1:13" ht="12.75">
      <c r="A44" t="s">
        <v>28</v>
      </c>
      <c r="F44" s="5"/>
      <c r="J44" s="20">
        <v>11</v>
      </c>
      <c r="K44" s="20"/>
      <c r="L44" s="25"/>
      <c r="M44" s="25"/>
    </row>
    <row r="45" spans="2:13" ht="12.75">
      <c r="B45">
        <v>4476.6</v>
      </c>
      <c r="C45" t="s">
        <v>16</v>
      </c>
      <c r="D45" s="11">
        <v>0.29</v>
      </c>
      <c r="E45" t="s">
        <v>17</v>
      </c>
      <c r="F45" s="11">
        <f>B45*D45</f>
        <v>1298.214</v>
      </c>
      <c r="J45" s="20">
        <v>12</v>
      </c>
      <c r="K45" s="20"/>
      <c r="L45" s="25"/>
      <c r="M45" s="25"/>
    </row>
    <row r="46" spans="1:13" ht="12.75">
      <c r="A46" s="4" t="s">
        <v>29</v>
      </c>
      <c r="B46" s="10"/>
      <c r="C46" s="10"/>
      <c r="F46" s="8">
        <f>SUM(F37:F45)</f>
        <v>24437.75045067225</v>
      </c>
      <c r="J46" s="20">
        <v>13</v>
      </c>
      <c r="K46" s="20"/>
      <c r="L46" s="25"/>
      <c r="M46" s="25"/>
    </row>
    <row r="47" spans="1:13" ht="12.75">
      <c r="A47" s="4" t="s">
        <v>30</v>
      </c>
      <c r="F47" s="5"/>
      <c r="J47" s="20">
        <v>14</v>
      </c>
      <c r="K47" s="20"/>
      <c r="L47" s="25"/>
      <c r="M47" s="25"/>
    </row>
    <row r="48" spans="1:13" ht="12.75">
      <c r="A48" t="s">
        <v>31</v>
      </c>
      <c r="B48">
        <v>4476.6</v>
      </c>
      <c r="C48" t="s">
        <v>74</v>
      </c>
      <c r="D48" s="5">
        <v>0.18</v>
      </c>
      <c r="E48" t="s">
        <v>17</v>
      </c>
      <c r="F48" s="11">
        <f>B48*D48</f>
        <v>805.788</v>
      </c>
      <c r="J48" s="20"/>
      <c r="K48" s="20"/>
      <c r="L48" s="31" t="s">
        <v>70</v>
      </c>
      <c r="M48" s="34">
        <f>SUM(M34:M47)</f>
        <v>30.56</v>
      </c>
    </row>
    <row r="49" spans="1:6" ht="12.75">
      <c r="A49" t="s">
        <v>32</v>
      </c>
      <c r="F49" s="5"/>
    </row>
    <row r="50" spans="1:6" ht="12.75">
      <c r="A50" s="7" t="s">
        <v>80</v>
      </c>
      <c r="F50" s="5"/>
    </row>
    <row r="51" spans="2:6" ht="12.75">
      <c r="B51">
        <v>4476.6</v>
      </c>
      <c r="C51" t="s">
        <v>16</v>
      </c>
      <c r="D51" s="11">
        <v>0.61</v>
      </c>
      <c r="E51" t="s">
        <v>17</v>
      </c>
      <c r="F51" s="11">
        <f>B51*D51</f>
        <v>2730.726</v>
      </c>
    </row>
    <row r="52" spans="1:6" ht="12.75">
      <c r="A52" s="4" t="s">
        <v>33</v>
      </c>
      <c r="F52" s="32">
        <f>F48+F51</f>
        <v>3536.514</v>
      </c>
    </row>
    <row r="53" ht="12.75">
      <c r="A53" s="4" t="s">
        <v>34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4476.6</v>
      </c>
      <c r="C55" t="s">
        <v>16</v>
      </c>
      <c r="D55" s="11">
        <v>1.65</v>
      </c>
      <c r="E55" t="s">
        <v>17</v>
      </c>
      <c r="F55" s="11">
        <f>B55*D55</f>
        <v>7386.39</v>
      </c>
    </row>
    <row r="56" spans="1:6" ht="12.75">
      <c r="A56" s="4" t="s">
        <v>35</v>
      </c>
      <c r="F56" s="32">
        <f>SUM(F55)</f>
        <v>7386.39</v>
      </c>
    </row>
    <row r="57" spans="1:6" ht="12.75">
      <c r="A57" s="1" t="s">
        <v>36</v>
      </c>
      <c r="B57" s="1"/>
      <c r="F57" s="8">
        <f>F28+F35+F46+F52+F56</f>
        <v>49335.58845067225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394.68470760537804</v>
      </c>
    </row>
    <row r="59" spans="1:6" ht="15">
      <c r="A59" s="12" t="s">
        <v>39</v>
      </c>
      <c r="B59" s="12"/>
      <c r="C59" s="12"/>
      <c r="D59" s="12"/>
      <c r="E59" s="12"/>
      <c r="F59" s="42">
        <f>F57+F58</f>
        <v>49730.273158277625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92</v>
      </c>
    </row>
    <row r="61" spans="1:6" ht="12.75">
      <c r="A61" s="13"/>
      <c r="B61" s="39">
        <v>41061</v>
      </c>
      <c r="C61" s="40">
        <v>234586</v>
      </c>
      <c r="D61" s="43">
        <f>F20</f>
        <v>50103.009999999995</v>
      </c>
      <c r="E61" s="43">
        <f>F59</f>
        <v>49730.273158277625</v>
      </c>
      <c r="F61" s="44">
        <f>C61+D61-E61</f>
        <v>234958.7368417224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2011-12-24T17:13:25Z</cp:lastPrinted>
  <dcterms:created xsi:type="dcterms:W3CDTF">2008-08-18T07:30:19Z</dcterms:created>
  <dcterms:modified xsi:type="dcterms:W3CDTF">2012-08-16T15:15:35Z</dcterms:modified>
  <cp:category/>
  <cp:version/>
  <cp:contentType/>
  <cp:contentStatus/>
</cp:coreProperties>
</file>