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<sst xmlns="http://schemas.openxmlformats.org/spreadsheetml/2006/main" count="130" uniqueCount="102">
  <si>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</si>
  <si>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</si>
  <si>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</si>
  <si>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</si>
  <si>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</si>
  <si>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</si>
  <si>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</si>
  <si>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</si>
  <si>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</si>
  <si>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</si>
  <si>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</si>
  <si>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</si>
  <si>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</si>
  <si>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</si>
  <si>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</si>
  <si>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</si>
  <si>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</si>
  <si>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</si>
  <si>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</si>
  <si>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</si>
  <si>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</si>
  <si>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</si>
  <si>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</si>
  <si>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</si>
  <si>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</si>
  <si>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</si>
  <si>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</si>
  <si>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</si>
  <si>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</si>
  <si>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</si>
  <si>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</si>
  <si>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</si>
  <si>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</si>
  <si>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</si>
  <si>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</si>
  <si>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</si>
  <si>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</si>
  <si>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</si>
  <si>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</si>
  <si>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</si>
  <si>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</si>
  <si>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</si>
  <si>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</si>
  <si>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</si>
  <si>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</si>
  <si>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</si>
  <si>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</si>
  <si>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</si>
  <si>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</si>
  <si>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</si>
  <si>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</si>
  <si>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</si>
  <si>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</si>
  <si>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</si>
  <si>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</si>
  <si>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</si>
  <si>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</si>
  <si>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</si>
  <si>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</si>
  <si>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</si>
  <si>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</si>
  <si>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</si>
  <si>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</si>
  <si>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</si>
  <si>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</si>
  <si>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</si>
  <si>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</si>
  <si>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</si>
  <si>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</si>
  <si>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</si>
  <si>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</si>
  <si>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</si>
  <si>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</si>
  <si>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</si>
  <si>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</si>
  <si>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</si>
  <si>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</si>
  <si>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</si>
  <si>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</si>
  <si>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</si>
  <si>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</si>
  <si>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</si>
  <si>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</si>
  <si>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</si>
  <si>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</si>
  <si>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</si>
  <si>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</si>
  <si>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</si>
  <si>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</si>
  <si>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</si>
  <si>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</si>
  <si>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</si>
  <si>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</si>
  <si>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1.2 Аренда (Спарк,эр-телеком,ростелеком)</t>
  </si>
  <si>
    <t>2шт</t>
  </si>
  <si>
    <t>ост.на 01.12</t>
  </si>
  <si>
    <t>ноябрь</t>
  </si>
  <si>
    <t xml:space="preserve">                    за ноябрь  2012 г.</t>
  </si>
  <si>
    <t>Прочистка канализации</t>
  </si>
  <si>
    <t xml:space="preserve">Смена ламп (2шт) </t>
  </si>
  <si>
    <t>Лампа</t>
  </si>
  <si>
    <t>Хомут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</si>
</sst>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2641.1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679.4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284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1644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272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29764.12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30340.75</v>
      </c>
      <c r="J17" s="16" t="s">
        <v>61</v>
      </c>
      <c r="K17" s="18" t="s">
        <v>62</v>
      </c>
      <c r="L17" s="23">
        <v>2.95</v>
      </c>
      <c r="M17" s="33">
        <f t="shared" si="0"/>
        <v>316.32973899999996</v>
      </c>
    </row>
    <row r="18" spans="2:13" ht="12.75">
      <c r="B18" t="s">
        <v>11</v>
      </c>
      <c r="F18" s="9">
        <f>F17/F16</f>
        <v>1.019373326004599</v>
      </c>
      <c r="J18" s="20"/>
      <c r="K18" s="27" t="s">
        <v>63</v>
      </c>
      <c r="L18" s="28">
        <f>SUM(L7:L17)</f>
        <v>11.95</v>
      </c>
      <c r="M18" s="34">
        <f>SUM(M7:M17)</f>
        <v>1281.403519</v>
      </c>
    </row>
    <row r="19" spans="1:11" ht="12.75">
      <c r="A19" t="s">
        <v>93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31337.67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99</v>
      </c>
      <c r="L23" s="25">
        <v>0.14</v>
      </c>
      <c r="M23" s="33">
        <f aca="true" t="shared" si="1" ref="M23:M33">L23*89.21*1.202*1.15</f>
        <v>17.264097619999998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2781.62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1626.55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85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4408.17</v>
      </c>
      <c r="J28" s="20">
        <v>7</v>
      </c>
      <c r="K28" s="42"/>
      <c r="L28" s="43"/>
      <c r="M28" s="33">
        <f t="shared" si="1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1"/>
        <v>0</v>
      </c>
    </row>
    <row r="30" spans="1:13" ht="12.75">
      <c r="A30" t="s">
        <v>87</v>
      </c>
      <c r="C30" s="13"/>
      <c r="D30" s="47">
        <v>0.33</v>
      </c>
      <c r="E30" s="13" t="s">
        <v>17</v>
      </c>
      <c r="F30" s="11">
        <f>E7*D30</f>
        <v>871.563</v>
      </c>
      <c r="J30" s="20">
        <v>9</v>
      </c>
      <c r="K30" s="42"/>
      <c r="L30" s="43"/>
      <c r="M30" s="33">
        <f t="shared" si="1"/>
        <v>0</v>
      </c>
    </row>
    <row r="31" spans="1:13" ht="12.75">
      <c r="A31" t="s">
        <v>88</v>
      </c>
      <c r="F31" s="5"/>
      <c r="J31" s="20">
        <v>10</v>
      </c>
      <c r="K31" s="42"/>
      <c r="L31" s="43"/>
      <c r="M31" s="33">
        <f t="shared" si="1"/>
        <v>0</v>
      </c>
    </row>
    <row r="32" spans="2:13" ht="12.75">
      <c r="B32">
        <f>F32/D32</f>
        <v>630</v>
      </c>
      <c r="C32" t="s">
        <v>20</v>
      </c>
      <c r="D32" s="5">
        <v>2.89</v>
      </c>
      <c r="E32" t="s">
        <v>17</v>
      </c>
      <c r="F32" s="5">
        <v>1820.7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90</v>
      </c>
      <c r="B34">
        <v>60</v>
      </c>
      <c r="C34" t="s">
        <v>91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4.97</v>
      </c>
      <c r="M34" s="34">
        <f>SUM(M22:M33)</f>
        <v>612.8754655099999</v>
      </c>
    </row>
    <row r="35" spans="1:11" ht="12.75">
      <c r="A35" s="4" t="s">
        <v>21</v>
      </c>
      <c r="B35" s="10"/>
      <c r="C35" s="10"/>
      <c r="F35" s="32">
        <f>SUM(F30:F34)</f>
        <v>2692.263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151517</v>
      </c>
      <c r="D37">
        <v>219171.6</v>
      </c>
      <c r="E37">
        <v>2641.1</v>
      </c>
      <c r="F37" s="35">
        <f>C37/D37*E37</f>
        <v>1825.8366900638584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106295</v>
      </c>
      <c r="D38">
        <v>219171.6</v>
      </c>
      <c r="E38">
        <v>2641.1</v>
      </c>
      <c r="F38" s="35">
        <f>C38/D38*E38</f>
        <v>1280.8946254897987</v>
      </c>
      <c r="J38" s="20">
        <v>1</v>
      </c>
      <c r="K38" s="20" t="s">
        <v>100</v>
      </c>
      <c r="L38" s="25" t="s">
        <v>94</v>
      </c>
      <c r="M38" s="25">
        <v>13.04</v>
      </c>
    </row>
    <row r="39" spans="1:13" ht="12.75">
      <c r="A39" t="s">
        <v>25</v>
      </c>
      <c r="F39" s="11">
        <f>M34</f>
        <v>612.8754655099999</v>
      </c>
      <c r="J39" s="20">
        <v>2</v>
      </c>
      <c r="K39" s="20" t="s">
        <v>101</v>
      </c>
      <c r="L39" s="25" t="s">
        <v>94</v>
      </c>
      <c r="M39" s="25">
        <v>196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/>
      <c r="F41" s="11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209.04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0.25</v>
      </c>
      <c r="E45" t="s">
        <v>17</v>
      </c>
      <c r="F45" s="11">
        <f>B45*D45</f>
        <v>660.275</v>
      </c>
      <c r="J45" s="20">
        <v>8</v>
      </c>
      <c r="K45" s="20"/>
      <c r="L45" s="25"/>
      <c r="M45" s="25"/>
    </row>
    <row r="46" spans="1:13" ht="12.75">
      <c r="A46" s="48" t="s">
        <v>92</v>
      </c>
      <c r="B46" s="48"/>
      <c r="C46" s="48"/>
      <c r="D46" s="48"/>
      <c r="E46" s="48"/>
      <c r="F46" s="49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4588.921781063656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2641.1</v>
      </c>
      <c r="C49" t="s">
        <v>72</v>
      </c>
      <c r="D49" s="5">
        <v>0.2</v>
      </c>
      <c r="E49" t="s">
        <v>17</v>
      </c>
      <c r="F49" s="11">
        <f>B49*D49</f>
        <v>528.22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0.77</v>
      </c>
      <c r="E52" t="s">
        <v>17</v>
      </c>
      <c r="F52" s="11">
        <f>B52*D52</f>
        <v>2033.647</v>
      </c>
      <c r="J52" s="20"/>
      <c r="K52" s="20"/>
      <c r="L52" s="31" t="s">
        <v>70</v>
      </c>
      <c r="M52" s="34">
        <f>SUM(M38:M51)</f>
        <v>209.04</v>
      </c>
    </row>
    <row r="53" spans="1:6" ht="12.75">
      <c r="A53" s="4" t="s">
        <v>33</v>
      </c>
      <c r="F53" s="32">
        <f>F49+F52</f>
        <v>2561.867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2.07</v>
      </c>
      <c r="E56" t="s">
        <v>17</v>
      </c>
      <c r="F56" s="11">
        <f>B56*D56</f>
        <v>5467.076999999999</v>
      </c>
    </row>
    <row r="57" spans="1:6" ht="12.75">
      <c r="A57" s="4" t="s">
        <v>35</v>
      </c>
      <c r="F57" s="32">
        <f>SUM(F56)</f>
        <v>5467.076999999999</v>
      </c>
    </row>
    <row r="58" spans="1:6" ht="12.75">
      <c r="A58" s="1" t="s">
        <v>36</v>
      </c>
      <c r="B58" s="1"/>
      <c r="F58" s="32">
        <f>F28+F35+F47+F53+F57</f>
        <v>19718.298781063655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157.74639024850924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19876.045171312166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41579</v>
      </c>
      <c r="C62" s="40">
        <v>78809</v>
      </c>
      <c r="D62" s="45">
        <f>F20</f>
        <v>31337.67</v>
      </c>
      <c r="E62" s="45">
        <f>F60</f>
        <v>19876.045171312166</v>
      </c>
      <c r="F62" s="46">
        <f>C62+D62-E62</f>
        <v>90270.62482868784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2011-12-23T15:49:44Z</cp:lastPrinted>
  <dcterms:created xsi:type="dcterms:W3CDTF">2008-08-18T07:30:19Z</dcterms:created>
  <dcterms:modified xsi:type="dcterms:W3CDTF">2013-01-30T13:12:15Z</dcterms:modified>
  <cp:category/>
  <cp:version/>
  <cp:contentType/>
  <cp:contentStatus/>
</cp:coreProperties>
</file>