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<sst xmlns="http://schemas.openxmlformats.org/spreadsheetml/2006/main" count="152" uniqueCount="120">
  <si>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</si>
  <si>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</si>
  <si>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</si>
  <si>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</si>
  <si>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</si>
  <si>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</si>
  <si>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</si>
  <si>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</si>
  <si>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</si>
  <si>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</si>
  <si>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</si>
  <si>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</si>
  <si>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</si>
  <si>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</si>
  <si>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</si>
  <si>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</si>
  <si>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</si>
  <si>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</si>
  <si>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</si>
  <si>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</si>
  <si>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</si>
  <si>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</si>
  <si>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</si>
  <si>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</si>
  <si>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</si>
  <si>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</si>
  <si>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</si>
  <si>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</si>
  <si>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</si>
  <si>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</si>
  <si>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</si>
  <si>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</si>
  <si>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</si>
  <si>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</si>
  <si>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</si>
  <si>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</si>
  <si>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</si>
  <si>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</si>
  <si>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</si>
  <si>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</si>
  <si>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</si>
  <si>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</si>
  <si>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</si>
  <si>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</si>
  <si>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</si>
  <si>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</si>
  <si>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</si>
  <si>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</si>
  <si>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</si>
  <si>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</si>
  <si>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</si>
  <si>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</si>
  <si>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</si>
  <si>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</si>
  <si>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</si>
  <si>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</si>
  <si>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</si>
  <si>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</si>
  <si>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</si>
  <si>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</si>
  <si>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</si>
  <si>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</si>
  <si>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</si>
  <si>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</si>
  <si>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</si>
  <si>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</si>
  <si>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</si>
  <si>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</si>
  <si>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</si>
  <si>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</si>
  <si>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</si>
  <si>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</si>
  <si>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</si>
  <si>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</si>
  <si>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</si>
  <si>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</si>
  <si>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</si>
  <si>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</si>
  <si>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</si>
  <si>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</si>
  <si>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</si>
  <si>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</si>
  <si>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</si>
  <si>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</si>
  <si>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</si>
  <si>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</si>
  <si>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</si>
  <si>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</si>
  <si>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</si>
  <si>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</si>
  <si>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</si>
  <si>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 Ростелеком)</t>
  </si>
  <si>
    <t xml:space="preserve">3. </t>
  </si>
  <si>
    <t>Прочистка по акту</t>
  </si>
  <si>
    <t>ост.на 01.10.</t>
  </si>
  <si>
    <t>сентябрь</t>
  </si>
  <si>
    <t xml:space="preserve">                    за сентябрь 2012 г.</t>
  </si>
  <si>
    <t>Засор канализации(аварийка,наряд)</t>
  </si>
  <si>
    <t>Стравливание воздуха</t>
  </si>
  <si>
    <t>Прочистка канализации</t>
  </si>
  <si>
    <t>Откачка воды из техподполий</t>
  </si>
  <si>
    <t>Смена вентиля Д 20 (1шт) кв.1</t>
  </si>
  <si>
    <t>Вентиль Д 20</t>
  </si>
  <si>
    <t>1шт</t>
  </si>
  <si>
    <t>Сгон Д 20</t>
  </si>
  <si>
    <t>Врезка Д 20</t>
  </si>
  <si>
    <t>Смена сгона Д 20 (1шт) кв.1</t>
  </si>
  <si>
    <t>Устройство врезки Д 20 (1шт) п-д1</t>
  </si>
  <si>
    <t>Смена ламп (4шт)</t>
  </si>
  <si>
    <t>Лампа</t>
  </si>
  <si>
    <t>4шт</t>
  </si>
  <si>
    <t>Смена патрона (2шт) п-д1подвал</t>
  </si>
  <si>
    <t>Патрон</t>
  </si>
  <si>
    <t>Смена эл.провода (35мп)</t>
  </si>
  <si>
    <t>Эл.патрон</t>
  </si>
  <si>
    <t>35мп</t>
  </si>
  <si>
    <t>Смена выключателя (1шт) п-д1подвал</t>
  </si>
  <si>
    <t>Выключатель</t>
  </si>
  <si>
    <t>Смена розеток (1шт) п-д1подвал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</si>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</sst>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31847.72</v>
      </c>
      <c r="J16" s="15" t="s">
        <v>59</v>
      </c>
      <c r="K16" s="26" t="s">
        <v>60</v>
      </c>
      <c r="L16" s="21">
        <v>3</v>
      </c>
      <c r="M16" s="33">
        <f>L16*81.37*1.202</f>
        <v>293.42022000000003</v>
      </c>
    </row>
    <row r="17" spans="1:13" ht="12.75">
      <c r="A17" t="s">
        <v>10</v>
      </c>
      <c r="F17" s="11">
        <v>31519.76</v>
      </c>
      <c r="J17" s="16" t="s">
        <v>61</v>
      </c>
      <c r="K17" s="18" t="s">
        <v>62</v>
      </c>
      <c r="L17" s="23">
        <v>4.54</v>
      </c>
      <c r="M17" s="33">
        <f>L17*81.37*1.202</f>
        <v>444.0425996</v>
      </c>
    </row>
    <row r="18" spans="2:13" ht="12.75">
      <c r="B18" t="s">
        <v>11</v>
      </c>
      <c r="F18" s="9">
        <f>F17/F16</f>
        <v>0.9897022455610637</v>
      </c>
      <c r="J18" s="20"/>
      <c r="K18" s="27" t="s">
        <v>63</v>
      </c>
      <c r="L18" s="34">
        <f>SUM(L7:L17)</f>
        <v>11.54</v>
      </c>
      <c r="M18" s="34">
        <f>SUM(M7:M17)</f>
        <v>1128.6897796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32866.68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3</v>
      </c>
      <c r="M22" s="33">
        <f>L22*81.37*1.202*1.15</f>
        <v>337.433253</v>
      </c>
    </row>
    <row r="23" spans="10:13" ht="12.75">
      <c r="J23" s="20">
        <v>2</v>
      </c>
      <c r="K23" s="20" t="s">
        <v>99</v>
      </c>
      <c r="L23" s="25">
        <v>4.83</v>
      </c>
      <c r="M23" s="33">
        <f aca="true" t="shared" si="0" ref="M23:M32">L23*81.37*1.202*1.15</f>
        <v>543.26753733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1.75</v>
      </c>
      <c r="M24" s="33">
        <f t="shared" si="0"/>
        <v>196.83606425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101</v>
      </c>
      <c r="L25" s="25">
        <v>0.81</v>
      </c>
      <c r="M25" s="33">
        <f t="shared" si="0"/>
        <v>91.10697831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106</v>
      </c>
      <c r="L26" s="25">
        <v>0.28</v>
      </c>
      <c r="M26" s="33">
        <f t="shared" si="0"/>
        <v>31.49377028</v>
      </c>
    </row>
    <row r="27" spans="1:13" ht="12.75">
      <c r="A27" s="47" t="s">
        <v>92</v>
      </c>
      <c r="B27" s="48"/>
      <c r="C27" s="48"/>
      <c r="D27" s="48"/>
      <c r="E27" s="48"/>
      <c r="F27" s="5">
        <v>0</v>
      </c>
      <c r="J27" s="20">
        <v>6</v>
      </c>
      <c r="K27" s="20" t="s">
        <v>107</v>
      </c>
      <c r="L27" s="25">
        <v>4.46</v>
      </c>
      <c r="M27" s="33">
        <f t="shared" si="0"/>
        <v>501.65076946</v>
      </c>
    </row>
    <row r="28" spans="1:13" ht="12.75">
      <c r="A28" s="4" t="s">
        <v>37</v>
      </c>
      <c r="B28" s="1"/>
      <c r="F28" s="32">
        <f>F25+F26+F27</f>
        <v>8652</v>
      </c>
      <c r="J28" s="20">
        <v>7</v>
      </c>
      <c r="K28" s="20" t="s">
        <v>108</v>
      </c>
      <c r="L28" s="25">
        <v>0.28</v>
      </c>
      <c r="M28" s="33">
        <f t="shared" si="0"/>
        <v>31.49377028</v>
      </c>
    </row>
    <row r="29" spans="1:13" ht="12.75">
      <c r="A29" s="4" t="s">
        <v>19</v>
      </c>
      <c r="J29" s="20">
        <v>8</v>
      </c>
      <c r="K29" s="20" t="s">
        <v>111</v>
      </c>
      <c r="L29" s="25">
        <v>0.4</v>
      </c>
      <c r="M29" s="33">
        <f t="shared" si="0"/>
        <v>44.99110039999999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2567.14</v>
      </c>
      <c r="J30" s="20">
        <v>9</v>
      </c>
      <c r="K30" s="20" t="s">
        <v>113</v>
      </c>
      <c r="L30" s="25">
        <v>6.65</v>
      </c>
      <c r="M30" s="33">
        <f t="shared" si="0"/>
        <v>747.97704415</v>
      </c>
    </row>
    <row r="31" spans="1:13" ht="12.75">
      <c r="A31" t="s">
        <v>87</v>
      </c>
      <c r="J31" s="20">
        <v>10</v>
      </c>
      <c r="K31" s="20" t="s">
        <v>116</v>
      </c>
      <c r="L31" s="25">
        <v>0.24</v>
      </c>
      <c r="M31" s="33">
        <f t="shared" si="0"/>
        <v>26.994660239999998</v>
      </c>
    </row>
    <row r="32" spans="2:13" ht="12.75">
      <c r="B32">
        <f>F32/D32</f>
        <v>722</v>
      </c>
      <c r="C32" t="s">
        <v>20</v>
      </c>
      <c r="D32" s="5">
        <v>2.89</v>
      </c>
      <c r="E32" t="s">
        <v>17</v>
      </c>
      <c r="F32" s="5">
        <v>2086.58</v>
      </c>
      <c r="J32" s="20">
        <v>11</v>
      </c>
      <c r="K32" s="20" t="s">
        <v>118</v>
      </c>
      <c r="L32" s="25">
        <v>0.24</v>
      </c>
      <c r="M32" s="33">
        <f t="shared" si="0"/>
        <v>26.994660239999998</v>
      </c>
    </row>
    <row r="33" spans="1:13" ht="12.75">
      <c r="A33" t="s">
        <v>88</v>
      </c>
      <c r="B33">
        <v>236.3</v>
      </c>
      <c r="C33" t="s">
        <v>16</v>
      </c>
      <c r="D33" s="5">
        <v>0.4</v>
      </c>
      <c r="E33" t="s">
        <v>17</v>
      </c>
      <c r="F33" s="11">
        <f>B33*D33</f>
        <v>94.52000000000001</v>
      </c>
      <c r="J33" s="20"/>
      <c r="K33" s="20"/>
      <c r="L33" s="25"/>
      <c r="M33" s="33"/>
    </row>
    <row r="34" spans="1:13" ht="12.75">
      <c r="A34" t="s">
        <v>89</v>
      </c>
      <c r="B34">
        <v>32</v>
      </c>
      <c r="C34" t="s">
        <v>90</v>
      </c>
      <c r="D34" s="5">
        <v>28.7</v>
      </c>
      <c r="E34" t="s">
        <v>17</v>
      </c>
      <c r="F34" s="11">
        <f>B34*D34</f>
        <v>918.4</v>
      </c>
      <c r="J34" s="20"/>
      <c r="K34" s="30" t="s">
        <v>63</v>
      </c>
      <c r="L34" s="28">
        <f>SUM(L22:L32)</f>
        <v>22.939999999999998</v>
      </c>
      <c r="M34" s="34">
        <f>SUM(M22:M32)</f>
        <v>2580.23960794</v>
      </c>
    </row>
    <row r="35" spans="1:11" ht="12.75">
      <c r="A35" t="s">
        <v>93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4"/>
      <c r="C36" s="10"/>
      <c r="F36" s="32">
        <f>SUM(F30:F35)</f>
        <v>5666.639999999999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137908</v>
      </c>
      <c r="D38">
        <v>219171.6</v>
      </c>
      <c r="E38">
        <v>2731</v>
      </c>
      <c r="F38" s="36">
        <f>C38/D38*E38</f>
        <v>1718.4103597363892</v>
      </c>
      <c r="J38" s="20">
        <v>1</v>
      </c>
      <c r="K38" s="20" t="s">
        <v>102</v>
      </c>
      <c r="L38" s="25" t="s">
        <v>103</v>
      </c>
      <c r="M38" s="25">
        <v>147</v>
      </c>
    </row>
    <row r="39" spans="1:13" ht="12.75">
      <c r="A39" t="s">
        <v>24</v>
      </c>
      <c r="C39">
        <v>90597</v>
      </c>
      <c r="D39">
        <v>219171.6</v>
      </c>
      <c r="E39">
        <v>2731</v>
      </c>
      <c r="F39" s="36">
        <f>C39/D39*E39</f>
        <v>1128.8889938294924</v>
      </c>
      <c r="J39" s="20">
        <v>2</v>
      </c>
      <c r="K39" s="20" t="s">
        <v>104</v>
      </c>
      <c r="L39" s="25" t="s">
        <v>103</v>
      </c>
      <c r="M39" s="25">
        <v>14</v>
      </c>
    </row>
    <row r="40" spans="1:13" ht="12.75">
      <c r="A40" t="s">
        <v>25</v>
      </c>
      <c r="F40" s="11">
        <f>M34</f>
        <v>2580.23960794</v>
      </c>
      <c r="J40" s="20">
        <v>3</v>
      </c>
      <c r="K40" s="20" t="s">
        <v>105</v>
      </c>
      <c r="L40" s="25" t="s">
        <v>103</v>
      </c>
      <c r="M40" s="25">
        <v>18</v>
      </c>
    </row>
    <row r="41" spans="1:13" ht="12.75">
      <c r="A41" t="s">
        <v>80</v>
      </c>
      <c r="F41" s="5"/>
      <c r="J41" s="20">
        <v>4</v>
      </c>
      <c r="K41" s="20" t="s">
        <v>109</v>
      </c>
      <c r="L41" s="25" t="s">
        <v>110</v>
      </c>
      <c r="M41" s="25">
        <v>26.08</v>
      </c>
    </row>
    <row r="42" spans="2:13" ht="12.75">
      <c r="B42">
        <v>2731</v>
      </c>
      <c r="C42" t="s">
        <v>16</v>
      </c>
      <c r="D42" s="5"/>
      <c r="F42" s="11">
        <v>721.2</v>
      </c>
      <c r="J42" s="20">
        <v>5</v>
      </c>
      <c r="K42" s="20" t="s">
        <v>112</v>
      </c>
      <c r="L42" s="25" t="s">
        <v>103</v>
      </c>
      <c r="M42" s="25">
        <v>15</v>
      </c>
    </row>
    <row r="43" spans="1:13" ht="12.75">
      <c r="A43" t="s">
        <v>26</v>
      </c>
      <c r="F43" s="5">
        <f>M53</f>
        <v>398.08</v>
      </c>
      <c r="J43" s="20">
        <v>6</v>
      </c>
      <c r="K43" s="20" t="s">
        <v>114</v>
      </c>
      <c r="L43" s="25" t="s">
        <v>115</v>
      </c>
      <c r="M43" s="25">
        <v>112</v>
      </c>
    </row>
    <row r="44" spans="1:13" ht="12.75">
      <c r="A44" t="s">
        <v>27</v>
      </c>
      <c r="F44" s="5"/>
      <c r="J44" s="20">
        <v>7</v>
      </c>
      <c r="K44" s="20" t="s">
        <v>117</v>
      </c>
      <c r="L44" s="25" t="s">
        <v>103</v>
      </c>
      <c r="M44" s="25">
        <v>32</v>
      </c>
    </row>
    <row r="45" spans="1:13" ht="12.75">
      <c r="A45" t="s">
        <v>28</v>
      </c>
      <c r="F45" s="5"/>
      <c r="J45" s="20">
        <v>8</v>
      </c>
      <c r="K45" s="20" t="s">
        <v>119</v>
      </c>
      <c r="L45" s="25" t="s">
        <v>103</v>
      </c>
      <c r="M45" s="25">
        <v>34</v>
      </c>
    </row>
    <row r="46" spans="1:13" ht="12.75">
      <c r="A46" s="45" t="s">
        <v>97</v>
      </c>
      <c r="B46" s="45"/>
      <c r="C46" s="45"/>
      <c r="D46" s="45"/>
      <c r="E46" s="45"/>
      <c r="F46" s="46">
        <v>2805</v>
      </c>
      <c r="J46" s="20">
        <v>9</v>
      </c>
      <c r="K46" s="20"/>
      <c r="L46" s="25"/>
      <c r="M46" s="25"/>
    </row>
    <row r="47" spans="2:13" ht="12.75">
      <c r="B47">
        <v>2731</v>
      </c>
      <c r="C47" t="s">
        <v>16</v>
      </c>
      <c r="D47" s="11">
        <v>0.27</v>
      </c>
      <c r="E47" t="s">
        <v>17</v>
      </c>
      <c r="F47" s="5">
        <f>B47*D47</f>
        <v>737.37</v>
      </c>
      <c r="J47" s="20">
        <v>10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10089.18896150588</v>
      </c>
      <c r="J48" s="20">
        <v>11</v>
      </c>
      <c r="K48" s="20"/>
      <c r="L48" s="25"/>
      <c r="M48" s="25"/>
    </row>
    <row r="49" spans="1:13" ht="12.75">
      <c r="A49" s="4" t="s">
        <v>30</v>
      </c>
      <c r="J49" s="20">
        <v>12</v>
      </c>
      <c r="K49" s="20"/>
      <c r="L49" s="25"/>
      <c r="M49" s="25"/>
    </row>
    <row r="50" spans="1:13" ht="12.75">
      <c r="A50" t="s">
        <v>31</v>
      </c>
      <c r="B50">
        <v>2731</v>
      </c>
      <c r="C50" t="s">
        <v>74</v>
      </c>
      <c r="D50" s="5">
        <v>0.13</v>
      </c>
      <c r="E50" t="s">
        <v>17</v>
      </c>
      <c r="F50" s="11">
        <f>B50*D50</f>
        <v>355.03000000000003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79</v>
      </c>
      <c r="F52" s="5"/>
      <c r="J52" s="20">
        <v>15</v>
      </c>
      <c r="K52" s="20"/>
      <c r="L52" s="25"/>
      <c r="M52" s="25"/>
    </row>
    <row r="53" spans="2:13" ht="12.75">
      <c r="B53">
        <v>2731</v>
      </c>
      <c r="C53" t="s">
        <v>16</v>
      </c>
      <c r="D53" s="11">
        <v>0.57</v>
      </c>
      <c r="E53" t="s">
        <v>17</v>
      </c>
      <c r="F53" s="5">
        <f>B53*D53</f>
        <v>1556.6699999999998</v>
      </c>
      <c r="J53" s="20"/>
      <c r="K53" s="20"/>
      <c r="L53" s="31" t="s">
        <v>70</v>
      </c>
      <c r="M53" s="28">
        <f>SUM(M38:M52)</f>
        <v>398.08</v>
      </c>
    </row>
    <row r="54" spans="1:6" ht="12.75">
      <c r="A54" s="4" t="s">
        <v>33</v>
      </c>
      <c r="B54" s="1"/>
      <c r="F54" s="32">
        <f>F50+F53</f>
        <v>1911.6999999999998</v>
      </c>
    </row>
    <row r="55" ht="12.75">
      <c r="A55" s="4" t="s">
        <v>34</v>
      </c>
    </row>
    <row r="56" spans="1:6" ht="12.75">
      <c r="A56" s="7" t="s">
        <v>83</v>
      </c>
      <c r="B56" s="7"/>
      <c r="C56" s="7"/>
      <c r="D56" s="7"/>
      <c r="E56" s="7"/>
      <c r="F56" s="7"/>
    </row>
    <row r="57" spans="2:6" ht="12.75">
      <c r="B57">
        <v>2731</v>
      </c>
      <c r="C57" t="s">
        <v>16</v>
      </c>
      <c r="D57" s="11">
        <v>1.49</v>
      </c>
      <c r="E57" t="s">
        <v>17</v>
      </c>
      <c r="F57" s="5">
        <f>B57*D57</f>
        <v>4069.19</v>
      </c>
    </row>
    <row r="58" spans="1:6" ht="12.75">
      <c r="A58" s="4" t="s">
        <v>35</v>
      </c>
      <c r="B58" s="1"/>
      <c r="F58" s="8">
        <f>SUM(F57)</f>
        <v>4069.19</v>
      </c>
    </row>
    <row r="59" spans="1:6" ht="12.75">
      <c r="A59" s="1" t="s">
        <v>36</v>
      </c>
      <c r="B59" s="1"/>
      <c r="F59" s="8">
        <f>F28+F36+F48+F54+F58</f>
        <v>30388.71896150588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243.10975169204707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30631.828713197927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3" t="s">
        <v>94</v>
      </c>
    </row>
    <row r="63" spans="1:6" ht="12.75">
      <c r="A63" s="13"/>
      <c r="B63" s="40">
        <v>41153</v>
      </c>
      <c r="C63" s="41">
        <v>-64051</v>
      </c>
      <c r="D63" s="42">
        <f>F20</f>
        <v>32866.68</v>
      </c>
      <c r="E63" s="42">
        <f>F61</f>
        <v>30631.828713197927</v>
      </c>
      <c r="F63" s="44">
        <f>C63+D63-E63</f>
        <v>-61816.14871319792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2012-11-21T15:27:13Z</dcterms:modified>
  <cp:category/>
  <cp:version/>
  <cp:contentType/>
  <cp:contentStatus/>
</cp:coreProperties>
</file>