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<sst xmlns="http://schemas.openxmlformats.org/spreadsheetml/2006/main" count="132" uniqueCount="105">
  <si>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</si>
  <si>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</si>
  <si>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</si>
  <si>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</si>
  <si>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</si>
  <si>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</si>
  <si>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</si>
  <si>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</si>
  <si>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</si>
  <si>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</si>
  <si>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</si>
  <si>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</si>
  <si>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</si>
  <si>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</si>
  <si>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</si>
  <si>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</si>
  <si>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</si>
  <si>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</si>
  <si>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</si>
  <si>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</si>
  <si>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</si>
  <si>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</si>
  <si>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</si>
  <si>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</si>
  <si>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</si>
  <si>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</si>
  <si>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</si>
  <si>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</si>
  <si>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</si>
  <si>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</si>
  <si>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</si>
  <si>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</si>
  <si>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</si>
  <si>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</si>
  <si>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</si>
  <si>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</si>
  <si>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</si>
  <si>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</si>
  <si>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</si>
  <si>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</si>
  <si>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</si>
  <si>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</si>
  <si>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</si>
  <si>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</si>
  <si>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</si>
  <si>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</si>
  <si>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</si>
  <si>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</si>
  <si>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</si>
  <si>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</si>
  <si>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</si>
  <si>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</si>
  <si>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</si>
  <si>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</si>
  <si>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</si>
  <si>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</si>
  <si>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</si>
  <si>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</si>
  <si>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</si>
  <si>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</si>
  <si>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</si>
  <si>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</si>
  <si>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</si>
  <si>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</si>
  <si>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</si>
  <si>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</si>
  <si>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</si>
  <si>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</si>
  <si>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</si>
  <si>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</si>
  <si>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</si>
  <si>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</si>
  <si>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</si>
  <si>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</si>
  <si>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</si>
  <si>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</si>
  <si>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</si>
  <si>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</si>
  <si>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</si>
  <si>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</si>
  <si>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</si>
  <si>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</si>
  <si>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</si>
  <si>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</si>
  <si>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</si>
  <si>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</si>
  <si>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</si>
  <si>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</si>
  <si>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</si>
  <si>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</si>
  <si>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Арендаторы (Спарк,ростелеком)</t>
  </si>
  <si>
    <t>Прочистка канализации</t>
  </si>
  <si>
    <t xml:space="preserve">3. </t>
  </si>
  <si>
    <t>Труба Д 110 ПВХ</t>
  </si>
  <si>
    <t>1мп</t>
  </si>
  <si>
    <t>1шт</t>
  </si>
  <si>
    <t>Лампа</t>
  </si>
  <si>
    <t>ост.на 01.08</t>
  </si>
  <si>
    <t>июль</t>
  </si>
  <si>
    <t xml:space="preserve">                    за  июль  2012 г.</t>
  </si>
  <si>
    <t>Смена канал-х труб Д 110 ПВХ (1мп) п-д3</t>
  </si>
  <si>
    <t>Манжета 110</t>
  </si>
  <si>
    <t>Патрубок 110</t>
  </si>
  <si>
    <t>Смена ламп (7шт)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</si>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</sst>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22" sqref="M2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99</v>
      </c>
    </row>
    <row r="3" spans="2:13" ht="12.75">
      <c r="B3" s="1" t="s">
        <v>83</v>
      </c>
      <c r="C3" s="8" t="s">
        <v>98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24865.61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21787.39</v>
      </c>
      <c r="J17" s="16" t="s">
        <v>61</v>
      </c>
      <c r="K17" s="18" t="s">
        <v>62</v>
      </c>
      <c r="L17" s="23">
        <v>5.31</v>
      </c>
      <c r="M17" s="33">
        <f>L17*81.37*1.202</f>
        <v>519.3537894</v>
      </c>
    </row>
    <row r="18" spans="2:13" ht="12.75">
      <c r="B18" t="s">
        <v>11</v>
      </c>
      <c r="F18" s="9">
        <f>F17/F16</f>
        <v>0.8762057315304148</v>
      </c>
      <c r="J18" s="20"/>
      <c r="K18" s="27" t="s">
        <v>63</v>
      </c>
      <c r="L18" s="28">
        <f>SUM(L7:L17)</f>
        <v>14.309999999999999</v>
      </c>
      <c r="M18" s="34">
        <f>SUM(M7:M17)</f>
        <v>1399.6144494</v>
      </c>
    </row>
    <row r="19" spans="1:11" ht="12.75">
      <c r="A19" t="s">
        <v>90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22384.309999999998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100</v>
      </c>
      <c r="L22" s="25">
        <v>0.62</v>
      </c>
      <c r="M22" s="33">
        <f>L22*81.37*1.202*1.15</f>
        <v>69.73620561999999</v>
      </c>
    </row>
    <row r="23" spans="10:13" ht="12.75">
      <c r="J23" s="20">
        <v>2</v>
      </c>
      <c r="K23" s="20" t="s">
        <v>91</v>
      </c>
      <c r="L23" s="25">
        <v>9.66</v>
      </c>
      <c r="M23" s="33">
        <f aca="true" t="shared" si="0" ref="M23:M37">L23*81.37*1.202*1.15</f>
        <v>1086.53507466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0.49</v>
      </c>
      <c r="M24" s="33">
        <f t="shared" si="0"/>
        <v>55.11409798999999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7335.8099999999995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6">
        <v>1.17</v>
      </c>
      <c r="E30" s="13" t="s">
        <v>17</v>
      </c>
      <c r="F30" s="11">
        <f>E7*D30</f>
        <v>3328.533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1448</v>
      </c>
      <c r="C32" t="s">
        <v>20</v>
      </c>
      <c r="D32" s="5">
        <v>2.02</v>
      </c>
      <c r="E32" t="s">
        <v>17</v>
      </c>
      <c r="F32" s="5">
        <v>2924.96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F34" s="5"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6253.493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0"/>
        <v>0</v>
      </c>
    </row>
    <row r="37" spans="1:13" ht="12.75">
      <c r="A37" t="s">
        <v>23</v>
      </c>
      <c r="C37">
        <v>142896</v>
      </c>
      <c r="D37">
        <v>219171.6</v>
      </c>
      <c r="E37">
        <v>2844.9</v>
      </c>
      <c r="F37" s="35">
        <f>C37/D37*E37</f>
        <v>1854.824395131486</v>
      </c>
      <c r="J37" s="20">
        <v>16</v>
      </c>
      <c r="K37" s="20"/>
      <c r="L37" s="25"/>
      <c r="M37" s="33">
        <f t="shared" si="0"/>
        <v>0</v>
      </c>
    </row>
    <row r="38" spans="1:13" ht="12.75">
      <c r="A38" t="s">
        <v>24</v>
      </c>
      <c r="C38">
        <v>107850</v>
      </c>
      <c r="D38">
        <v>219171.6</v>
      </c>
      <c r="E38">
        <v>2844.9</v>
      </c>
      <c r="F38" s="35">
        <f>C38/D38*E38</f>
        <v>1399.9188991639428</v>
      </c>
      <c r="J38" s="20"/>
      <c r="K38" s="30" t="s">
        <v>63</v>
      </c>
      <c r="L38" s="28">
        <f>SUM(L22:L37)</f>
        <v>10.77</v>
      </c>
      <c r="M38" s="34">
        <f>SUM(M22:M37)</f>
        <v>1211.3853782699998</v>
      </c>
    </row>
    <row r="39" spans="1:11" ht="12.75">
      <c r="A39" t="s">
        <v>25</v>
      </c>
      <c r="F39" s="11">
        <f>M38</f>
        <v>1211.3853782699998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5"/>
      <c r="F41" s="11">
        <v>721.2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M57</f>
        <v>310.64</v>
      </c>
      <c r="J42" s="20">
        <v>1</v>
      </c>
      <c r="K42" s="20" t="s">
        <v>93</v>
      </c>
      <c r="L42" s="25" t="s">
        <v>94</v>
      </c>
      <c r="M42" s="25">
        <v>160</v>
      </c>
    </row>
    <row r="43" spans="1:13" ht="12.75">
      <c r="A43" t="s">
        <v>27</v>
      </c>
      <c r="F43" s="5"/>
      <c r="J43" s="20">
        <v>2</v>
      </c>
      <c r="K43" s="20" t="s">
        <v>101</v>
      </c>
      <c r="L43" s="25" t="s">
        <v>95</v>
      </c>
      <c r="M43" s="25">
        <v>25</v>
      </c>
    </row>
    <row r="44" spans="1:13" ht="12.75">
      <c r="A44" t="s">
        <v>28</v>
      </c>
      <c r="F44" s="5"/>
      <c r="J44" s="20">
        <v>3</v>
      </c>
      <c r="K44" s="20" t="s">
        <v>102</v>
      </c>
      <c r="L44" s="25" t="s">
        <v>95</v>
      </c>
      <c r="M44" s="25">
        <v>80</v>
      </c>
    </row>
    <row r="45" spans="2:13" ht="12.75">
      <c r="B45">
        <v>2844.9</v>
      </c>
      <c r="C45" t="s">
        <v>16</v>
      </c>
      <c r="D45" s="11">
        <v>0.27</v>
      </c>
      <c r="E45" t="s">
        <v>17</v>
      </c>
      <c r="F45" s="11">
        <f>B45*D45</f>
        <v>768.123</v>
      </c>
      <c r="J45" s="20">
        <v>4</v>
      </c>
      <c r="K45" s="20" t="s">
        <v>96</v>
      </c>
      <c r="L45" s="25" t="s">
        <v>104</v>
      </c>
      <c r="M45" s="25">
        <v>45.64</v>
      </c>
    </row>
    <row r="46" spans="1:13" ht="12.75">
      <c r="A46" s="4" t="s">
        <v>29</v>
      </c>
      <c r="B46" s="10"/>
      <c r="C46" s="10"/>
      <c r="F46" s="32">
        <f>SUM(F37:F45)</f>
        <v>6266.091672565428</v>
      </c>
      <c r="J46" s="20">
        <v>5</v>
      </c>
      <c r="K46" s="20"/>
      <c r="L46" s="25"/>
      <c r="M46" s="25"/>
    </row>
    <row r="47" spans="1:13" ht="12.75">
      <c r="A47" s="4" t="s">
        <v>30</v>
      </c>
      <c r="F47" s="5"/>
      <c r="J47" s="20">
        <v>6</v>
      </c>
      <c r="K47" s="20"/>
      <c r="L47" s="25"/>
      <c r="M47" s="25"/>
    </row>
    <row r="48" spans="1:13" ht="12.75">
      <c r="A48" t="s">
        <v>31</v>
      </c>
      <c r="B48">
        <v>2844.9</v>
      </c>
      <c r="C48" t="s">
        <v>72</v>
      </c>
      <c r="D48" s="5">
        <v>0.17</v>
      </c>
      <c r="E48" t="s">
        <v>17</v>
      </c>
      <c r="F48" s="11">
        <f>B48*D48</f>
        <v>483.63300000000004</v>
      </c>
      <c r="J48" s="20">
        <v>7</v>
      </c>
      <c r="K48" s="20"/>
      <c r="L48" s="25"/>
      <c r="M48" s="25"/>
    </row>
    <row r="49" spans="1:13" ht="12.75">
      <c r="A49" t="s">
        <v>32</v>
      </c>
      <c r="F49" s="5"/>
      <c r="J49" s="20">
        <v>8</v>
      </c>
      <c r="K49" s="20"/>
      <c r="L49" s="25"/>
      <c r="M49" s="25"/>
    </row>
    <row r="50" spans="1:13" ht="12.75">
      <c r="A50" s="7" t="s">
        <v>80</v>
      </c>
      <c r="F50" s="5"/>
      <c r="J50" s="20">
        <v>9</v>
      </c>
      <c r="K50" s="20"/>
      <c r="L50" s="25"/>
      <c r="M50" s="25"/>
    </row>
    <row r="51" spans="2:13" ht="12.75">
      <c r="B51">
        <v>2844.9</v>
      </c>
      <c r="C51" t="s">
        <v>16</v>
      </c>
      <c r="D51" s="11">
        <v>0.63</v>
      </c>
      <c r="E51" t="s">
        <v>17</v>
      </c>
      <c r="F51" s="11">
        <f>B51*D51</f>
        <v>1792.287</v>
      </c>
      <c r="J51" s="20">
        <v>10</v>
      </c>
      <c r="K51" s="20"/>
      <c r="L51" s="25"/>
      <c r="M51" s="25"/>
    </row>
    <row r="52" spans="1:13" ht="12.75">
      <c r="A52" s="4" t="s">
        <v>33</v>
      </c>
      <c r="F52" s="32">
        <f>F48+F51</f>
        <v>2275.92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1.37</v>
      </c>
      <c r="E55" t="s">
        <v>17</v>
      </c>
      <c r="F55" s="11">
        <f>B55*D55</f>
        <v>3897.5130000000004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3897.5130000000004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26028.82767256543</v>
      </c>
      <c r="J57" s="20"/>
      <c r="K57" s="20"/>
      <c r="L57" s="31" t="s">
        <v>70</v>
      </c>
      <c r="M57" s="34">
        <f>SUM(M42:M56)</f>
        <v>310.64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208.23062138052344</v>
      </c>
    </row>
    <row r="59" spans="1:6" ht="15">
      <c r="A59" s="12" t="s">
        <v>39</v>
      </c>
      <c r="B59" s="12"/>
      <c r="C59" s="45"/>
      <c r="D59" s="45"/>
      <c r="E59" s="45"/>
      <c r="F59" s="42">
        <f>F57+F58</f>
        <v>26237.058293945953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97</v>
      </c>
    </row>
    <row r="61" spans="1:6" ht="12.75">
      <c r="A61" s="13"/>
      <c r="B61" s="39">
        <v>41091</v>
      </c>
      <c r="C61" s="40">
        <v>-377506</v>
      </c>
      <c r="D61" s="43">
        <f>F20</f>
        <v>22384.309999999998</v>
      </c>
      <c r="E61" s="43">
        <f>F59</f>
        <v>26237.058293945953</v>
      </c>
      <c r="F61" s="44">
        <f>C61+D61-E61</f>
        <v>-381358.748293946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2012-10-01T11:43:38Z</dcterms:modified>
  <cp:category/>
  <cp:version/>
  <cp:contentType/>
  <cp:contentStatus/>
</cp:coreProperties>
</file>