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<sst xmlns="http://schemas.openxmlformats.org/spreadsheetml/2006/main" count="157" uniqueCount="125">
  <si>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</si>
  <si>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</si>
  <si>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</si>
  <si>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</si>
  <si>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</si>
  <si>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</si>
  <si>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</si>
  <si>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</si>
  <si>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</si>
  <si>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</si>
  <si>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</si>
  <si>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</si>
  <si>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</si>
  <si>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</si>
  <si>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</si>
  <si>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</si>
  <si>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</si>
  <si>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</si>
  <si>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</si>
  <si>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</si>
  <si>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</si>
  <si>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</si>
  <si>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</si>
  <si>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</si>
  <si>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</si>
  <si>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</si>
  <si>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</si>
  <si>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</si>
  <si>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</si>
  <si>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</si>
  <si>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</si>
  <si>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</si>
  <si>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</si>
  <si>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</si>
  <si>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</si>
  <si>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</si>
  <si>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</si>
  <si>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</si>
  <si>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</si>
  <si>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</si>
  <si>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</si>
  <si>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</si>
  <si>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</si>
  <si>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</si>
  <si>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</si>
  <si>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</si>
  <si>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</si>
  <si>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</si>
  <si>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</si>
  <si>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</si>
  <si>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</si>
  <si>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</si>
  <si>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</si>
  <si>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</si>
  <si>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</si>
  <si>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</si>
  <si>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</si>
  <si>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</si>
  <si>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</si>
  <si>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</si>
  <si>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</si>
  <si>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</si>
  <si>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</si>
  <si>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</si>
  <si>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</si>
  <si>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</si>
  <si>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</si>
  <si>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</si>
  <si>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</si>
  <si>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</si>
  <si>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</si>
  <si>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</si>
  <si>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</si>
  <si>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</si>
  <si>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</si>
  <si>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</si>
  <si>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</si>
  <si>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</si>
  <si>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</si>
  <si>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</si>
  <si>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</si>
  <si>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</si>
  <si>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</si>
  <si>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</si>
  <si>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</si>
  <si>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</si>
  <si>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</si>
  <si>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</si>
  <si>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</si>
  <si>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</si>
  <si>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</si>
  <si>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>1шт</t>
  </si>
  <si>
    <t>2шт</t>
  </si>
  <si>
    <t>2мп</t>
  </si>
  <si>
    <t>Прочистка канализации</t>
  </si>
  <si>
    <t>Труба Д 20 м/пл</t>
  </si>
  <si>
    <t>Муфта паечная</t>
  </si>
  <si>
    <t>8шт</t>
  </si>
  <si>
    <t>Труба Д 25 м/пл</t>
  </si>
  <si>
    <t>4шт</t>
  </si>
  <si>
    <t>Вентиль Д 15</t>
  </si>
  <si>
    <t>Слив и наполнение системы</t>
  </si>
  <si>
    <t>ост.на 01.11.</t>
  </si>
  <si>
    <t>октябрь</t>
  </si>
  <si>
    <t xml:space="preserve">                    за октябрь  2012 г.</t>
  </si>
  <si>
    <t>3.  Премия за месячник</t>
  </si>
  <si>
    <t>Смена вентиля Д 15 (2шт) п-д2</t>
  </si>
  <si>
    <t>Цанга</t>
  </si>
  <si>
    <t>Смена вентиля Д 20 (2шт) под кв.116</t>
  </si>
  <si>
    <t>Вентиль Д 25</t>
  </si>
  <si>
    <t>Смена труб Д 20 м/пл (5мп) п-д2-2; под кв.116-3;</t>
  </si>
  <si>
    <t>5мп</t>
  </si>
  <si>
    <t>Устройство врезки (1шт) кв.47</t>
  </si>
  <si>
    <t>Врезка 20</t>
  </si>
  <si>
    <t>Смена труб Д 25 м/пл (16мп) под кв. 116</t>
  </si>
  <si>
    <t>16мп</t>
  </si>
  <si>
    <t>Муфта разъемная 25</t>
  </si>
  <si>
    <t>Тройник</t>
  </si>
  <si>
    <t>Уголок 25</t>
  </si>
  <si>
    <t>Смена труб Д 76 (2мп) кв.47</t>
  </si>
  <si>
    <t>Труба Д 76</t>
  </si>
  <si>
    <t>Вскрытие полов )оргалит, доски,линол.) с восстановлен.</t>
  </si>
  <si>
    <t>Разборка бетонных полов с восстановлением (п-д2)</t>
  </si>
  <si>
    <t>Цемент</t>
  </si>
  <si>
    <t>40кг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</si>
</sst>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32" sqref="K3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104</v>
      </c>
    </row>
    <row r="3" spans="2:13" ht="12.75">
      <c r="B3" s="1" t="s">
        <v>84</v>
      </c>
      <c r="C3" s="8" t="s">
        <v>103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7</v>
      </c>
      <c r="M7" s="33">
        <f>L7*89.21*1.202</f>
        <v>750.6129399999999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27463.83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28620.56</v>
      </c>
      <c r="J17" s="16" t="s">
        <v>62</v>
      </c>
      <c r="K17" s="18" t="s">
        <v>63</v>
      </c>
      <c r="L17" s="23">
        <v>4.06</v>
      </c>
      <c r="M17" s="33">
        <f t="shared" si="0"/>
        <v>435.35550519999987</v>
      </c>
    </row>
    <row r="18" spans="2:13" ht="12.75">
      <c r="B18" t="s">
        <v>11</v>
      </c>
      <c r="F18" s="9">
        <f>F17/F16</f>
        <v>1.0421183061503074</v>
      </c>
      <c r="J18" s="20"/>
      <c r="K18" s="27" t="s">
        <v>64</v>
      </c>
      <c r="L18" s="28">
        <f>SUM(L7:L17)</f>
        <v>15.059999999999999</v>
      </c>
      <c r="M18" s="34">
        <f>SUM(M7:M17)</f>
        <v>1614.8901251999998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29617.48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106</v>
      </c>
      <c r="L23" s="25">
        <v>1.62</v>
      </c>
      <c r="M23" s="33">
        <f aca="true" t="shared" si="1" ref="M23:M35">L23*89.21*1.202*1.15</f>
        <v>199.77027245999994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1.62</v>
      </c>
      <c r="M24" s="33">
        <f t="shared" si="1"/>
        <v>199.77027245999994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110</v>
      </c>
      <c r="L25" s="25">
        <v>7.75</v>
      </c>
      <c r="M25" s="33">
        <f t="shared" si="1"/>
        <v>955.6911182499998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112</v>
      </c>
      <c r="L26" s="25">
        <v>4.46</v>
      </c>
      <c r="M26" s="33">
        <f t="shared" si="1"/>
        <v>549.9848241799999</v>
      </c>
    </row>
    <row r="27" spans="1:13" ht="12.75">
      <c r="A27" s="6" t="s">
        <v>105</v>
      </c>
      <c r="F27" s="5">
        <v>180.3</v>
      </c>
      <c r="J27" s="20">
        <v>6</v>
      </c>
      <c r="K27" s="20" t="s">
        <v>101</v>
      </c>
      <c r="L27" s="25">
        <v>17.93</v>
      </c>
      <c r="M27" s="33">
        <f t="shared" si="1"/>
        <v>2211.0376451899997</v>
      </c>
    </row>
    <row r="28" spans="1:13" ht="12.75">
      <c r="A28" s="4" t="s">
        <v>38</v>
      </c>
      <c r="F28" s="32">
        <f>F25+F26+F27</f>
        <v>8353.9</v>
      </c>
      <c r="J28" s="20">
        <v>7</v>
      </c>
      <c r="K28" s="20" t="s">
        <v>114</v>
      </c>
      <c r="L28" s="25">
        <v>24.8</v>
      </c>
      <c r="M28" s="33">
        <f t="shared" si="1"/>
        <v>3058.2115783999993</v>
      </c>
    </row>
    <row r="29" spans="1:13" ht="12.75">
      <c r="A29" s="4" t="s">
        <v>19</v>
      </c>
      <c r="J29" s="20">
        <v>8</v>
      </c>
      <c r="K29" s="20" t="s">
        <v>119</v>
      </c>
      <c r="L29" s="25">
        <v>3.5</v>
      </c>
      <c r="M29" s="33">
        <f t="shared" si="1"/>
        <v>431.6024404999999</v>
      </c>
    </row>
    <row r="30" spans="1:13" ht="12.75">
      <c r="A30" t="s">
        <v>86</v>
      </c>
      <c r="D30" s="5">
        <v>1.31</v>
      </c>
      <c r="E30" t="s">
        <v>17</v>
      </c>
      <c r="F30" s="11">
        <f>E7*D30</f>
        <v>3671.9300000000003</v>
      </c>
      <c r="J30" s="20">
        <v>9</v>
      </c>
      <c r="K30" s="20" t="s">
        <v>121</v>
      </c>
      <c r="L30" s="25">
        <v>3.46</v>
      </c>
      <c r="M30" s="33">
        <f t="shared" si="1"/>
        <v>426.6698411799999</v>
      </c>
    </row>
    <row r="31" spans="1:13" ht="12.75">
      <c r="A31" t="s">
        <v>87</v>
      </c>
      <c r="J31" s="20">
        <v>10</v>
      </c>
      <c r="K31" s="20" t="s">
        <v>122</v>
      </c>
      <c r="L31" s="25">
        <v>2.07</v>
      </c>
      <c r="M31" s="33">
        <f t="shared" si="1"/>
        <v>255.26201480999995</v>
      </c>
    </row>
    <row r="32" spans="2:13" ht="12.75">
      <c r="B32">
        <f>F32/D32</f>
        <v>2137</v>
      </c>
      <c r="C32" t="s">
        <v>20</v>
      </c>
      <c r="D32" s="5">
        <v>2.02</v>
      </c>
      <c r="E32" t="s">
        <v>17</v>
      </c>
      <c r="F32" s="5">
        <v>4316.74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89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7988.67</v>
      </c>
      <c r="J36" s="20"/>
      <c r="K36" s="30" t="s">
        <v>64</v>
      </c>
      <c r="L36" s="28">
        <f>SUM(L22:L35)</f>
        <v>76.86999999999999</v>
      </c>
      <c r="M36" s="34">
        <f>SUM(M22:M35)</f>
        <v>9479.222743209999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156985</v>
      </c>
      <c r="D38">
        <v>219171.6</v>
      </c>
      <c r="E38">
        <v>2803</v>
      </c>
      <c r="F38" s="35">
        <f>C38/D38*E38</f>
        <v>2007.691484663159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126260</v>
      </c>
      <c r="D39">
        <v>219171.6</v>
      </c>
      <c r="E39">
        <v>2803</v>
      </c>
      <c r="F39" s="35">
        <f>C39/D39*E39</f>
        <v>1614.7474399055352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9479.222743209999</v>
      </c>
      <c r="J40" s="20">
        <v>1</v>
      </c>
      <c r="K40" s="20" t="s">
        <v>100</v>
      </c>
      <c r="L40" s="25" t="s">
        <v>92</v>
      </c>
      <c r="M40" s="25">
        <v>300</v>
      </c>
    </row>
    <row r="41" spans="1:13" ht="12.75">
      <c r="A41" t="s">
        <v>80</v>
      </c>
      <c r="J41" s="20">
        <v>2</v>
      </c>
      <c r="K41" s="20" t="s">
        <v>107</v>
      </c>
      <c r="L41" s="25" t="s">
        <v>92</v>
      </c>
      <c r="M41" s="25">
        <v>160</v>
      </c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 t="s">
        <v>95</v>
      </c>
      <c r="L42" s="25" t="s">
        <v>111</v>
      </c>
      <c r="M42" s="25">
        <v>245</v>
      </c>
    </row>
    <row r="43" spans="1:13" ht="12.75">
      <c r="A43" t="s">
        <v>26</v>
      </c>
      <c r="F43" s="11">
        <f>M62</f>
        <v>2888</v>
      </c>
      <c r="J43" s="20">
        <v>4</v>
      </c>
      <c r="K43" s="20" t="s">
        <v>109</v>
      </c>
      <c r="L43" s="25" t="s">
        <v>92</v>
      </c>
      <c r="M43" s="25">
        <v>360</v>
      </c>
    </row>
    <row r="44" spans="1:13" ht="12.75">
      <c r="A44" t="s">
        <v>27</v>
      </c>
      <c r="J44" s="20">
        <v>5</v>
      </c>
      <c r="K44" s="20" t="s">
        <v>113</v>
      </c>
      <c r="L44" s="25" t="s">
        <v>91</v>
      </c>
      <c r="M44" s="25">
        <v>14</v>
      </c>
    </row>
    <row r="45" spans="1:13" ht="12.75">
      <c r="A45" t="s">
        <v>28</v>
      </c>
      <c r="J45" s="20">
        <v>6</v>
      </c>
      <c r="K45" s="20" t="s">
        <v>98</v>
      </c>
      <c r="L45" s="25" t="s">
        <v>115</v>
      </c>
      <c r="M45" s="25">
        <v>480</v>
      </c>
    </row>
    <row r="46" spans="2:13" ht="12.75">
      <c r="B46">
        <v>2803</v>
      </c>
      <c r="C46" t="s">
        <v>16</v>
      </c>
      <c r="D46" s="11">
        <v>0.28</v>
      </c>
      <c r="E46" t="s">
        <v>17</v>
      </c>
      <c r="F46" s="11">
        <f>B46*D46</f>
        <v>784.84</v>
      </c>
      <c r="J46" s="20">
        <v>7</v>
      </c>
      <c r="K46" s="20" t="s">
        <v>116</v>
      </c>
      <c r="L46" s="25" t="s">
        <v>92</v>
      </c>
      <c r="M46" s="25">
        <v>300</v>
      </c>
    </row>
    <row r="47" spans="1:13" ht="12.75">
      <c r="A47" s="4" t="s">
        <v>29</v>
      </c>
      <c r="B47" s="10"/>
      <c r="C47" s="10"/>
      <c r="F47" s="32">
        <f>SUM(F38:F46)</f>
        <v>17495.701667778692</v>
      </c>
      <c r="J47" s="20">
        <v>8</v>
      </c>
      <c r="K47" s="20" t="s">
        <v>96</v>
      </c>
      <c r="L47" s="25" t="s">
        <v>99</v>
      </c>
      <c r="M47" s="25">
        <v>48</v>
      </c>
    </row>
    <row r="48" spans="1:13" ht="12.75">
      <c r="A48" s="4" t="s">
        <v>30</v>
      </c>
      <c r="F48" s="5"/>
      <c r="J48" s="20">
        <v>9</v>
      </c>
      <c r="K48" s="20" t="s">
        <v>117</v>
      </c>
      <c r="L48" s="25" t="s">
        <v>99</v>
      </c>
      <c r="M48" s="25">
        <v>68</v>
      </c>
    </row>
    <row r="49" spans="1:13" ht="12.75">
      <c r="A49" t="s">
        <v>31</v>
      </c>
      <c r="B49">
        <v>2803</v>
      </c>
      <c r="C49" t="s">
        <v>73</v>
      </c>
      <c r="D49" s="5">
        <v>0.14</v>
      </c>
      <c r="E49" t="s">
        <v>17</v>
      </c>
      <c r="F49" s="11">
        <f>B49*D49</f>
        <v>392.42</v>
      </c>
      <c r="J49" s="20">
        <v>10</v>
      </c>
      <c r="K49" s="20" t="s">
        <v>118</v>
      </c>
      <c r="L49" s="25" t="s">
        <v>97</v>
      </c>
      <c r="M49" s="25">
        <v>80</v>
      </c>
    </row>
    <row r="50" spans="1:13" ht="12.75">
      <c r="A50" t="s">
        <v>32</v>
      </c>
      <c r="F50" s="5"/>
      <c r="J50" s="20">
        <v>11</v>
      </c>
      <c r="K50" s="20" t="s">
        <v>120</v>
      </c>
      <c r="L50" s="25" t="s">
        <v>93</v>
      </c>
      <c r="M50" s="25">
        <v>609</v>
      </c>
    </row>
    <row r="51" spans="1:13" ht="12.75">
      <c r="A51" s="7" t="s">
        <v>81</v>
      </c>
      <c r="F51" s="5"/>
      <c r="J51" s="20">
        <v>12</v>
      </c>
      <c r="K51" s="20" t="s">
        <v>123</v>
      </c>
      <c r="L51" s="25" t="s">
        <v>124</v>
      </c>
      <c r="M51" s="25">
        <v>224</v>
      </c>
    </row>
    <row r="52" spans="2:13" ht="12.75">
      <c r="B52">
        <v>2803</v>
      </c>
      <c r="C52" t="s">
        <v>16</v>
      </c>
      <c r="D52" s="11">
        <v>0.67</v>
      </c>
      <c r="E52" t="s">
        <v>17</v>
      </c>
      <c r="F52" s="11">
        <f>B52*D52</f>
        <v>1878.0100000000002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2270.4300000000003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1.62</v>
      </c>
      <c r="E56" t="s">
        <v>17</v>
      </c>
      <c r="F56" s="11">
        <f>B56*D56</f>
        <v>4540.860000000001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4540.860000000001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40649.5616677787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325.1964933422296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40974.758161120924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102</v>
      </c>
      <c r="J61" s="20">
        <v>22</v>
      </c>
      <c r="K61" s="20"/>
      <c r="L61" s="25"/>
      <c r="M61" s="25"/>
    </row>
    <row r="62" spans="1:13" ht="12.75">
      <c r="A62" s="13"/>
      <c r="B62" s="39">
        <v>41183</v>
      </c>
      <c r="C62" s="40">
        <v>-477714</v>
      </c>
      <c r="D62" s="43">
        <f>F20</f>
        <v>29617.48</v>
      </c>
      <c r="E62" s="43">
        <f>F60</f>
        <v>40974.758161120924</v>
      </c>
      <c r="F62" s="44">
        <f>C62+D62-E62</f>
        <v>-489071.27816112095</v>
      </c>
      <c r="J62" s="20"/>
      <c r="K62" s="20"/>
      <c r="L62" s="31" t="s">
        <v>71</v>
      </c>
      <c r="M62" s="34">
        <f>SUM(M40:M61)</f>
        <v>2888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2012-12-20T13:50:28Z</dcterms:modified>
  <cp:category/>
  <cp:version/>
  <cp:contentType/>
  <cp:contentStatus/>
</cp:coreProperties>
</file>