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<sst xmlns="http://schemas.openxmlformats.org/spreadsheetml/2006/main" count="134" uniqueCount="107">
  <si>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</si>
  <si>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</si>
  <si>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</si>
  <si>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</si>
  <si>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</si>
  <si>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</si>
  <si>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</si>
  <si>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</si>
  <si>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</si>
  <si>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</si>
  <si>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</si>
  <si>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</si>
  <si>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</si>
  <si>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</si>
  <si>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</si>
  <si>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</si>
  <si>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</si>
  <si>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</si>
  <si>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</si>
  <si>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</si>
  <si>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</si>
  <si>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</si>
  <si>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</si>
  <si>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</si>
  <si>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</si>
  <si>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</si>
  <si>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</si>
  <si>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</si>
  <si>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</si>
  <si>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</si>
  <si>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</si>
  <si>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</si>
  <si>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</si>
  <si>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</si>
  <si>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</si>
  <si>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</si>
  <si>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</si>
  <si>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</si>
  <si>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</si>
  <si>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</si>
  <si>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</si>
  <si>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</si>
  <si>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</si>
  <si>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</si>
  <si>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</si>
  <si>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</si>
  <si>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</si>
  <si>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</si>
  <si>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</si>
  <si>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</si>
  <si>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</si>
  <si>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</si>
  <si>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</si>
  <si>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</si>
  <si>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</si>
  <si>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</si>
  <si>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</si>
  <si>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</si>
  <si>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</si>
  <si>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</si>
  <si>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</si>
  <si>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</si>
  <si>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</si>
  <si>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</si>
  <si>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</si>
  <si>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</si>
  <si>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</si>
  <si>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</si>
  <si>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</si>
  <si>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</si>
  <si>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</si>
  <si>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</si>
  <si>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</si>
  <si>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</si>
  <si>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</si>
  <si>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</si>
  <si>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</si>
  <si>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</si>
  <si>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</si>
  <si>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</si>
  <si>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</si>
  <si>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</si>
  <si>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0,34 ставки</t>
  </si>
  <si>
    <t xml:space="preserve">         за</t>
  </si>
  <si>
    <t>((з/пл. и ЕСН администрации ООО , содерж.конторы,оргтехники, почт.канц-е  расходы)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</si>
  <si>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</si>
  <si>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</si>
  <si>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</si>
  <si>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</si>
  <si>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</si>
  <si>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</si>
  <si>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</si>
  <si>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(тех.обслуживание и ремонт)</t>
  </si>
  <si>
    <t>1.2 Аренда (Спарк,эр-телеком,ростелеком)</t>
  </si>
  <si>
    <t>Лампа</t>
  </si>
  <si>
    <t>ост.на 01.08</t>
  </si>
  <si>
    <t>июль</t>
  </si>
  <si>
    <t xml:space="preserve">                    за июль  2012 г.</t>
  </si>
  <si>
    <t>Установка качелей, песочницы, грибка.</t>
  </si>
  <si>
    <t>Качели, карусели, грибок</t>
  </si>
  <si>
    <t>3шт</t>
  </si>
  <si>
    <t>Цемент</t>
  </si>
  <si>
    <t>50кг</t>
  </si>
  <si>
    <t>Песок</t>
  </si>
  <si>
    <t>Прочистка канализации п-д2</t>
  </si>
  <si>
    <t>Смена ламп (2шт)</t>
  </si>
  <si>
    <t>2шт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</si>
</sst>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167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42" sqref="K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2641.1</v>
      </c>
      <c r="F7" t="s">
        <v>72</v>
      </c>
      <c r="J7" s="15"/>
      <c r="K7" s="15" t="s">
        <v>49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679.4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284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1644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272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26621.28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27565.94</v>
      </c>
      <c r="J17" s="16" t="s">
        <v>61</v>
      </c>
      <c r="K17" s="18" t="s">
        <v>62</v>
      </c>
      <c r="L17" s="23">
        <v>4.29</v>
      </c>
      <c r="M17" s="33">
        <f>L17*81.37*1.202</f>
        <v>419.5909146</v>
      </c>
    </row>
    <row r="18" spans="2:13" ht="12.75">
      <c r="B18" t="s">
        <v>11</v>
      </c>
      <c r="F18" s="9">
        <f>F17/F16</f>
        <v>1.035485145718012</v>
      </c>
      <c r="J18" s="20"/>
      <c r="K18" s="27" t="s">
        <v>63</v>
      </c>
      <c r="L18" s="28">
        <f>SUM(L7:L17)</f>
        <v>13.29</v>
      </c>
      <c r="M18" s="34">
        <f>SUM(M7:M17)</f>
        <v>1299.8515746</v>
      </c>
    </row>
    <row r="19" spans="1:11" ht="12.75">
      <c r="A19" t="s">
        <v>93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28562.859999999997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30.59</v>
      </c>
      <c r="M22" s="33">
        <f>L22*81.37*1.202</f>
        <v>2991.9081766000004</v>
      </c>
    </row>
    <row r="23" spans="10:13" ht="12.75">
      <c r="J23" s="20">
        <v>2</v>
      </c>
      <c r="K23" s="20" t="s">
        <v>104</v>
      </c>
      <c r="L23" s="25">
        <v>4.83</v>
      </c>
      <c r="M23" s="33">
        <f>L23*81.37*1.202*1.15</f>
        <v>543.26753733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105</v>
      </c>
      <c r="L24" s="25">
        <v>0.14</v>
      </c>
      <c r="M24" s="33">
        <f aca="true" t="shared" si="0" ref="M24:M33">L24*81.37*1.202*1.15</f>
        <v>15.74688514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82</v>
      </c>
      <c r="F26" s="5">
        <v>1465.53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85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6646.15</v>
      </c>
      <c r="J28" s="20">
        <v>7</v>
      </c>
      <c r="K28" s="42"/>
      <c r="L28" s="43"/>
      <c r="M28" s="33">
        <f t="shared" si="0"/>
        <v>0</v>
      </c>
    </row>
    <row r="29" spans="1:13" ht="12.75">
      <c r="A29" s="4" t="s">
        <v>19</v>
      </c>
      <c r="J29" s="20">
        <v>8</v>
      </c>
      <c r="K29" s="42"/>
      <c r="L29" s="43"/>
      <c r="M29" s="33">
        <f t="shared" si="0"/>
        <v>0</v>
      </c>
    </row>
    <row r="30" spans="1:13" ht="12.75">
      <c r="A30" t="s">
        <v>87</v>
      </c>
      <c r="C30" s="13"/>
      <c r="D30" s="47">
        <v>1.17</v>
      </c>
      <c r="E30" s="13" t="s">
        <v>17</v>
      </c>
      <c r="F30" s="11">
        <f>E7*D30</f>
        <v>3090.0869999999995</v>
      </c>
      <c r="J30" s="20">
        <v>9</v>
      </c>
      <c r="K30" s="42"/>
      <c r="L30" s="43"/>
      <c r="M30" s="33">
        <f t="shared" si="0"/>
        <v>0</v>
      </c>
    </row>
    <row r="31" spans="1:13" ht="12.75">
      <c r="A31" t="s">
        <v>88</v>
      </c>
      <c r="F31" s="5"/>
      <c r="J31" s="20">
        <v>10</v>
      </c>
      <c r="K31" s="42"/>
      <c r="L31" s="43"/>
      <c r="M31" s="33">
        <f t="shared" si="0"/>
        <v>0</v>
      </c>
    </row>
    <row r="32" spans="2:13" ht="12.75">
      <c r="B32">
        <f>F32/D32</f>
        <v>630</v>
      </c>
      <c r="C32" t="s">
        <v>20</v>
      </c>
      <c r="D32" s="5">
        <v>2.89</v>
      </c>
      <c r="E32" t="s">
        <v>17</v>
      </c>
      <c r="F32" s="5">
        <v>1820.7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89</v>
      </c>
      <c r="B33">
        <v>679.4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90</v>
      </c>
      <c r="B34">
        <v>60</v>
      </c>
      <c r="C34" t="s">
        <v>91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35.56</v>
      </c>
      <c r="M34" s="34">
        <f>SUM(M22:M33)</f>
        <v>3550.92259907</v>
      </c>
    </row>
    <row r="35" spans="1:11" ht="12.75">
      <c r="A35" s="4" t="s">
        <v>21</v>
      </c>
      <c r="B35" s="10"/>
      <c r="C35" s="10"/>
      <c r="F35" s="32">
        <f>SUM(F30:F34)</f>
        <v>4910.786999999999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142896</v>
      </c>
      <c r="D37">
        <v>219171.6</v>
      </c>
      <c r="E37">
        <v>2641.1</v>
      </c>
      <c r="F37" s="35">
        <f>C37/D37*E37</f>
        <v>1721.9504059832568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107850</v>
      </c>
      <c r="D38">
        <v>219171.6</v>
      </c>
      <c r="E38">
        <v>2641.1</v>
      </c>
      <c r="F38" s="35">
        <f>C38/D38*E38</f>
        <v>1299.6329588322574</v>
      </c>
      <c r="J38" s="20">
        <v>1</v>
      </c>
      <c r="K38" s="20" t="s">
        <v>99</v>
      </c>
      <c r="L38" s="25" t="s">
        <v>100</v>
      </c>
      <c r="M38" s="25">
        <v>16500</v>
      </c>
    </row>
    <row r="39" spans="1:13" ht="12.75">
      <c r="A39" t="s">
        <v>25</v>
      </c>
      <c r="F39" s="11">
        <f>M34</f>
        <v>3550.92259907</v>
      </c>
      <c r="J39" s="20">
        <v>2</v>
      </c>
      <c r="K39" s="20" t="s">
        <v>101</v>
      </c>
      <c r="L39" s="25" t="s">
        <v>102</v>
      </c>
      <c r="M39" s="25">
        <v>250</v>
      </c>
    </row>
    <row r="40" spans="1:13" ht="12.75">
      <c r="A40" t="s">
        <v>79</v>
      </c>
      <c r="F40" s="5"/>
      <c r="J40" s="20">
        <v>3</v>
      </c>
      <c r="K40" s="20" t="s">
        <v>103</v>
      </c>
      <c r="L40" s="25"/>
      <c r="M40" s="25">
        <v>2254.2</v>
      </c>
    </row>
    <row r="41" spans="2:13" ht="12.75">
      <c r="B41">
        <v>2641.1</v>
      </c>
      <c r="C41" t="s">
        <v>16</v>
      </c>
      <c r="D41" s="5"/>
      <c r="F41" s="11">
        <v>721.2</v>
      </c>
      <c r="J41" s="20">
        <v>4</v>
      </c>
      <c r="K41" s="20" t="s">
        <v>94</v>
      </c>
      <c r="L41" s="25" t="s">
        <v>106</v>
      </c>
      <c r="M41" s="25">
        <v>13.04</v>
      </c>
    </row>
    <row r="42" spans="1:13" ht="12.75">
      <c r="A42" t="s">
        <v>26</v>
      </c>
      <c r="F42" s="11">
        <f>M52</f>
        <v>19017.24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2641.1</v>
      </c>
      <c r="C45" t="s">
        <v>16</v>
      </c>
      <c r="D45" s="11">
        <v>0.27</v>
      </c>
      <c r="E45" t="s">
        <v>17</v>
      </c>
      <c r="F45" s="11">
        <f>B45*D45</f>
        <v>713.097</v>
      </c>
      <c r="J45" s="20">
        <v>8</v>
      </c>
      <c r="K45" s="20"/>
      <c r="L45" s="25"/>
      <c r="M45" s="25"/>
    </row>
    <row r="46" spans="1:13" ht="12.75">
      <c r="A46" t="s">
        <v>92</v>
      </c>
      <c r="F46" s="5">
        <v>0</v>
      </c>
      <c r="J46" s="20">
        <v>9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27024.042963885517</v>
      </c>
      <c r="J47" s="20">
        <v>10</v>
      </c>
      <c r="K47" s="20"/>
      <c r="L47" s="25"/>
      <c r="M47" s="25"/>
    </row>
    <row r="48" spans="1:13" ht="12.75">
      <c r="A48" s="4" t="s">
        <v>30</v>
      </c>
      <c r="F48" s="5"/>
      <c r="J48" s="20">
        <v>11</v>
      </c>
      <c r="K48" s="20"/>
      <c r="L48" s="25"/>
      <c r="M48" s="25"/>
    </row>
    <row r="49" spans="1:13" ht="12.75">
      <c r="A49" t="s">
        <v>31</v>
      </c>
      <c r="B49">
        <v>2641.1</v>
      </c>
      <c r="C49" t="s">
        <v>72</v>
      </c>
      <c r="D49" s="5">
        <v>0.17</v>
      </c>
      <c r="E49" t="s">
        <v>17</v>
      </c>
      <c r="F49" s="11">
        <f>B49*D49</f>
        <v>448.987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80</v>
      </c>
      <c r="F51" s="5"/>
      <c r="J51" s="20">
        <v>14</v>
      </c>
      <c r="K51" s="20"/>
      <c r="L51" s="25"/>
      <c r="M51" s="25"/>
    </row>
    <row r="52" spans="2:13" ht="12.75">
      <c r="B52">
        <v>2641.1</v>
      </c>
      <c r="C52" t="s">
        <v>16</v>
      </c>
      <c r="D52" s="11">
        <v>0.63</v>
      </c>
      <c r="E52" t="s">
        <v>17</v>
      </c>
      <c r="F52" s="11">
        <f>B52*D52</f>
        <v>1663.893</v>
      </c>
      <c r="J52" s="20"/>
      <c r="K52" s="20"/>
      <c r="L52" s="31" t="s">
        <v>70</v>
      </c>
      <c r="M52" s="34">
        <f>SUM(M38:M51)</f>
        <v>19017.24</v>
      </c>
    </row>
    <row r="53" spans="1:6" ht="12.75">
      <c r="A53" s="4" t="s">
        <v>33</v>
      </c>
      <c r="F53" s="32">
        <f>F49+F52</f>
        <v>2112.88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2641.1</v>
      </c>
      <c r="C56" t="s">
        <v>16</v>
      </c>
      <c r="D56" s="11">
        <v>1.37</v>
      </c>
      <c r="E56" t="s">
        <v>17</v>
      </c>
      <c r="F56" s="11">
        <f>B56*D56</f>
        <v>3618.3070000000002</v>
      </c>
    </row>
    <row r="57" spans="1:6" ht="12.75">
      <c r="A57" s="4" t="s">
        <v>35</v>
      </c>
      <c r="F57" s="32">
        <f>SUM(F56)</f>
        <v>3618.3070000000002</v>
      </c>
    </row>
    <row r="58" spans="1:6" ht="12.75">
      <c r="A58" s="1" t="s">
        <v>36</v>
      </c>
      <c r="B58" s="1"/>
      <c r="F58" s="32">
        <f>F28+F35+F47+F53+F57</f>
        <v>44312.16696388552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354.49733571108413</v>
      </c>
    </row>
    <row r="60" spans="1:6" ht="15">
      <c r="A60" s="12" t="s">
        <v>39</v>
      </c>
      <c r="B60" s="12"/>
      <c r="C60" s="12"/>
      <c r="D60" s="12"/>
      <c r="E60" s="12"/>
      <c r="F60" s="44">
        <f>F58+F59</f>
        <v>44666.6642995966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</row>
    <row r="62" spans="1:6" ht="12.75">
      <c r="A62" s="13"/>
      <c r="B62" s="39">
        <v>41091</v>
      </c>
      <c r="C62" s="40">
        <v>114286</v>
      </c>
      <c r="D62" s="45">
        <f>F20</f>
        <v>28562.859999999997</v>
      </c>
      <c r="E62" s="45">
        <f>F60</f>
        <v>44666.6642995966</v>
      </c>
      <c r="F62" s="46">
        <f>C62+D62-E62</f>
        <v>98182.19570040339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2011-12-23T15:49:44Z</cp:lastPrinted>
  <dcterms:created xsi:type="dcterms:W3CDTF">2008-08-18T07:30:19Z</dcterms:created>
  <dcterms:modified xsi:type="dcterms:W3CDTF">2012-10-01T11:28:09Z</dcterms:modified>
  <cp:category/>
  <cp:version/>
  <cp:contentType/>
  <cp:contentStatus/>
</cp:coreProperties>
</file>