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<sst xmlns="http://schemas.openxmlformats.org/spreadsheetml/2006/main" count="141" uniqueCount="116">
  <si>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</si>
  <si>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</si>
  <si>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</si>
  <si>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</si>
  <si>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</si>
  <si>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</si>
  <si>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</si>
  <si>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</si>
  <si>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</si>
  <si>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</si>
  <si>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</si>
  <si>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</si>
  <si>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</si>
  <si>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</si>
  <si>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</si>
  <si>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</si>
  <si>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</si>
  <si>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</si>
  <si>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</si>
  <si>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</si>
  <si>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</si>
  <si>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</si>
  <si>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</si>
  <si>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</si>
  <si>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</si>
  <si>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</si>
  <si>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</si>
  <si>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</si>
  <si>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</si>
  <si>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</si>
  <si>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</si>
  <si>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</si>
  <si>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</si>
  <si>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</si>
  <si>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</si>
  <si>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</si>
  <si>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</si>
  <si>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</si>
  <si>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</si>
  <si>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</si>
  <si>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</si>
  <si>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</si>
  <si>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</si>
  <si>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</si>
  <si>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</si>
  <si>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</si>
  <si>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</si>
  <si>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</si>
  <si>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</si>
  <si>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</si>
  <si>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</si>
  <si>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</si>
  <si>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</si>
  <si>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</si>
  <si>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</si>
  <si>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</si>
  <si>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</si>
  <si>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</si>
  <si>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</si>
  <si>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</si>
  <si>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</si>
  <si>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</si>
  <si>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</si>
  <si>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</si>
  <si>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</si>
  <si>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</si>
  <si>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</si>
  <si>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</si>
  <si>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</si>
  <si>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</si>
  <si>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</si>
  <si>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</si>
  <si>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</si>
  <si>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</si>
  <si>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</si>
  <si>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</si>
  <si>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</si>
  <si>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</si>
  <si>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</si>
  <si>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</si>
  <si>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</si>
  <si>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</si>
  <si>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</si>
  <si>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</si>
  <si>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</si>
  <si>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</si>
  <si>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</si>
  <si>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</si>
  <si>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</si>
  <si>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</si>
  <si>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</si>
  <si>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</si>
  <si>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</si>
  <si>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01.06.</t>
  </si>
  <si>
    <t>май</t>
  </si>
  <si>
    <t xml:space="preserve">                    за май  2012 г.</t>
  </si>
  <si>
    <t>1.2 Аренда (Спарк, ростелеком)</t>
  </si>
  <si>
    <t>Смена вентиля Д 15 (1шт) подв.</t>
  </si>
  <si>
    <t>Вентиль Д 15</t>
  </si>
  <si>
    <t>1шт</t>
  </si>
  <si>
    <t>Смена труб канал-х ПВХ Д 110 (4мп) кв.6,3</t>
  </si>
  <si>
    <t>Труба Д 110 ПВХ</t>
  </si>
  <si>
    <t>4мп</t>
  </si>
  <si>
    <t>Смена труб канал-х ПВХ Д 50 (2мп) кв.6,3</t>
  </si>
  <si>
    <t>Труба Д 50 ПВХ</t>
  </si>
  <si>
    <t>2мп</t>
  </si>
  <si>
    <t>Ревизка</t>
  </si>
  <si>
    <t>Тройник</t>
  </si>
  <si>
    <t>3шт</t>
  </si>
  <si>
    <t>Ремонт грязевика</t>
  </si>
  <si>
    <t>Электроды</t>
  </si>
  <si>
    <t>2кг</t>
  </si>
  <si>
    <t>Металл Д 60мм</t>
  </si>
  <si>
    <t>Смена ламп (4шт) п-д1,4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</si>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</sst>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95</v>
      </c>
    </row>
    <row r="3" spans="2:13" ht="12.75">
      <c r="B3" s="1" t="s">
        <v>86</v>
      </c>
      <c r="C3" s="8" t="s">
        <v>94</v>
      </c>
      <c r="D3" s="1" t="s">
        <v>88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6</v>
      </c>
      <c r="M7" s="33">
        <f>L7*81.37*1.202</f>
        <v>586.8404400000001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/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0</v>
      </c>
      <c r="M10" s="33">
        <f>L10*81.37*1.202</f>
        <v>0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/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/>
    </row>
    <row r="15" spans="10:13" ht="12.75">
      <c r="J15" s="15" t="s">
        <v>59</v>
      </c>
      <c r="K15" s="26" t="s">
        <v>60</v>
      </c>
      <c r="L15" s="21">
        <v>0</v>
      </c>
      <c r="M15" s="33">
        <f>L15*81.37*1.202</f>
        <v>0</v>
      </c>
    </row>
    <row r="16" spans="1:13" ht="12.75">
      <c r="A16" s="2" t="s">
        <v>10</v>
      </c>
      <c r="F16" s="11">
        <v>33053.82</v>
      </c>
      <c r="J16" s="15" t="s">
        <v>61</v>
      </c>
      <c r="K16" s="26" t="s">
        <v>62</v>
      </c>
      <c r="L16" s="21">
        <v>5</v>
      </c>
      <c r="M16" s="33">
        <f>L16*81.37*1.202</f>
        <v>489.0337</v>
      </c>
    </row>
    <row r="17" spans="1:13" ht="12.75">
      <c r="A17" t="s">
        <v>11</v>
      </c>
      <c r="F17" s="5">
        <v>33687.27</v>
      </c>
      <c r="J17" s="16" t="s">
        <v>63</v>
      </c>
      <c r="K17" s="18" t="s">
        <v>64</v>
      </c>
      <c r="L17" s="23">
        <v>5.61</v>
      </c>
      <c r="M17" s="33">
        <f>L17*81.37*1.202</f>
        <v>548.6958114</v>
      </c>
    </row>
    <row r="18" spans="2:13" ht="12.75">
      <c r="B18" t="s">
        <v>12</v>
      </c>
      <c r="F18" s="9">
        <f>F17/F16</f>
        <v>1.0191641994783054</v>
      </c>
      <c r="J18" s="20"/>
      <c r="K18" s="27" t="s">
        <v>65</v>
      </c>
      <c r="L18" s="28">
        <f>SUM(L7:L17)</f>
        <v>16.61</v>
      </c>
      <c r="M18" s="34">
        <f>SUM(M7:M17)</f>
        <v>1624.5699514000003</v>
      </c>
    </row>
    <row r="19" spans="1:11" ht="12.75">
      <c r="A19" t="s">
        <v>96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34284.189999999995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97</v>
      </c>
      <c r="L22" s="25">
        <v>0.81</v>
      </c>
      <c r="M22" s="33">
        <f>L22*81.37*1.202</f>
        <v>79.22345940000001</v>
      </c>
    </row>
    <row r="23" spans="10:13" ht="12.75">
      <c r="J23" s="20">
        <v>2</v>
      </c>
      <c r="K23" s="20" t="s">
        <v>100</v>
      </c>
      <c r="L23" s="25">
        <v>2.48</v>
      </c>
      <c r="M23" s="33">
        <f aca="true" t="shared" si="0" ref="M23:M28">L23*81.37*1.202</f>
        <v>242.5607152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1.17</v>
      </c>
      <c r="M24" s="33">
        <f t="shared" si="0"/>
        <v>114.4338858</v>
      </c>
    </row>
    <row r="25" spans="1:13" ht="12.75">
      <c r="A25" t="s">
        <v>16</v>
      </c>
      <c r="D25" t="s">
        <v>84</v>
      </c>
      <c r="F25" s="11">
        <v>5180.62</v>
      </c>
      <c r="J25" s="20">
        <v>4</v>
      </c>
      <c r="K25" s="20" t="s">
        <v>109</v>
      </c>
      <c r="L25" s="25">
        <v>3</v>
      </c>
      <c r="M25" s="33">
        <f t="shared" si="0"/>
        <v>293.42022000000003</v>
      </c>
    </row>
    <row r="26" spans="1:13" ht="12.75">
      <c r="A26" s="6" t="s">
        <v>19</v>
      </c>
      <c r="D26" t="s">
        <v>85</v>
      </c>
      <c r="F26" s="11">
        <v>1724.15</v>
      </c>
      <c r="J26" s="20">
        <v>5</v>
      </c>
      <c r="K26" s="20" t="s">
        <v>113</v>
      </c>
      <c r="L26" s="25">
        <v>0.28</v>
      </c>
      <c r="M26" s="33">
        <f t="shared" si="0"/>
        <v>27.385887200000003</v>
      </c>
    </row>
    <row r="27" spans="1:13" ht="12.75">
      <c r="A27" s="6" t="s">
        <v>87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39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20</v>
      </c>
      <c r="J29" s="20">
        <v>8</v>
      </c>
      <c r="K29" s="20"/>
      <c r="L29" s="25"/>
      <c r="M29" s="33">
        <f aca="true" t="shared" si="1" ref="M29:M34">L29*81.37*1.202</f>
        <v>0</v>
      </c>
    </row>
    <row r="30" spans="1:13" ht="12.75">
      <c r="A30" t="s">
        <v>89</v>
      </c>
      <c r="D30" s="5">
        <v>0.92</v>
      </c>
      <c r="E30" t="s">
        <v>18</v>
      </c>
      <c r="F30" s="11">
        <f>E7*D30</f>
        <v>2903.98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208</v>
      </c>
      <c r="C32" t="s">
        <v>21</v>
      </c>
      <c r="D32" s="5">
        <v>2.73</v>
      </c>
      <c r="E32" t="s">
        <v>18</v>
      </c>
      <c r="F32" s="11">
        <v>567.84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91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92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3471.82</v>
      </c>
      <c r="J35" s="20"/>
      <c r="K35" s="30" t="s">
        <v>65</v>
      </c>
      <c r="L35" s="28">
        <f>SUM(L22:L34)</f>
        <v>7.74</v>
      </c>
      <c r="M35" s="34">
        <f>SUM(M22:M34)</f>
        <v>757.0241675999999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148471</v>
      </c>
      <c r="D37">
        <v>219171.6</v>
      </c>
      <c r="E37">
        <v>3156.5</v>
      </c>
      <c r="F37" s="35">
        <f>C37/D37*E37</f>
        <v>2138.2729856423002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112802</v>
      </c>
      <c r="D38">
        <v>219171.6</v>
      </c>
      <c r="E38">
        <v>3156.5</v>
      </c>
      <c r="F38" s="35">
        <f>C38/D38*E38</f>
        <v>1624.5695747076718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757.0241675999999</v>
      </c>
      <c r="J39" s="20">
        <v>1</v>
      </c>
      <c r="K39" s="20" t="s">
        <v>98</v>
      </c>
      <c r="L39" s="25" t="s">
        <v>99</v>
      </c>
      <c r="M39" s="25">
        <v>140</v>
      </c>
    </row>
    <row r="40" spans="1:13" ht="12.75">
      <c r="A40" t="s">
        <v>83</v>
      </c>
      <c r="J40" s="20">
        <v>2</v>
      </c>
      <c r="K40" s="20" t="s">
        <v>101</v>
      </c>
      <c r="L40" s="25" t="s">
        <v>102</v>
      </c>
      <c r="M40" s="25">
        <v>840</v>
      </c>
    </row>
    <row r="41" spans="2:13" ht="12.75">
      <c r="B41">
        <v>3156.5</v>
      </c>
      <c r="C41" t="s">
        <v>17</v>
      </c>
      <c r="D41" s="5"/>
      <c r="F41" s="11">
        <v>721.2</v>
      </c>
      <c r="J41" s="20">
        <v>3</v>
      </c>
      <c r="K41" s="20" t="s">
        <v>104</v>
      </c>
      <c r="L41" s="25" t="s">
        <v>105</v>
      </c>
      <c r="M41" s="25">
        <v>280</v>
      </c>
    </row>
    <row r="42" spans="1:13" ht="12.75">
      <c r="A42" t="s">
        <v>27</v>
      </c>
      <c r="F42" s="5">
        <f>M52</f>
        <v>2561.08</v>
      </c>
      <c r="J42" s="20">
        <v>4</v>
      </c>
      <c r="K42" s="20" t="s">
        <v>106</v>
      </c>
      <c r="L42" s="25" t="s">
        <v>99</v>
      </c>
      <c r="M42" s="25">
        <v>85</v>
      </c>
    </row>
    <row r="43" spans="1:13" ht="12.75">
      <c r="A43" t="s">
        <v>28</v>
      </c>
      <c r="F43" s="5"/>
      <c r="J43" s="20">
        <v>5</v>
      </c>
      <c r="K43" s="20" t="s">
        <v>107</v>
      </c>
      <c r="L43" s="25" t="s">
        <v>108</v>
      </c>
      <c r="M43" s="25">
        <v>450</v>
      </c>
    </row>
    <row r="44" spans="1:13" ht="12.75">
      <c r="A44" t="s">
        <v>29</v>
      </c>
      <c r="F44" s="5"/>
      <c r="J44" s="20">
        <v>6</v>
      </c>
      <c r="K44" s="20" t="s">
        <v>110</v>
      </c>
      <c r="L44" s="25" t="s">
        <v>111</v>
      </c>
      <c r="M44" s="25">
        <v>240</v>
      </c>
    </row>
    <row r="45" spans="2:13" ht="12.75">
      <c r="B45">
        <v>3156.5</v>
      </c>
      <c r="C45" t="s">
        <v>17</v>
      </c>
      <c r="D45" s="11">
        <v>0.31</v>
      </c>
      <c r="E45" t="s">
        <v>18</v>
      </c>
      <c r="F45" s="5">
        <f>B45*D45</f>
        <v>978.515</v>
      </c>
      <c r="J45" s="20">
        <v>7</v>
      </c>
      <c r="K45" s="20" t="s">
        <v>112</v>
      </c>
      <c r="L45" s="25" t="s">
        <v>99</v>
      </c>
      <c r="M45" s="25">
        <v>500</v>
      </c>
    </row>
    <row r="46" spans="1:13" ht="12.75">
      <c r="A46" s="4" t="s">
        <v>30</v>
      </c>
      <c r="B46" s="10"/>
      <c r="C46" s="10"/>
      <c r="F46" s="32">
        <f>SUM(F37:F45)</f>
        <v>8780.661727949971</v>
      </c>
      <c r="J46" s="20">
        <v>8</v>
      </c>
      <c r="K46" s="20" t="s">
        <v>114</v>
      </c>
      <c r="L46" s="25" t="s">
        <v>115</v>
      </c>
      <c r="M46" s="25">
        <v>26.08</v>
      </c>
    </row>
    <row r="47" spans="1:13" ht="12.75">
      <c r="A47" s="4" t="s">
        <v>31</v>
      </c>
      <c r="J47" s="20">
        <v>9</v>
      </c>
      <c r="K47" s="20"/>
      <c r="L47" s="25"/>
      <c r="M47" s="25"/>
    </row>
    <row r="48" spans="1:13" ht="12.75">
      <c r="A48" t="s">
        <v>32</v>
      </c>
      <c r="B48">
        <v>3156.5</v>
      </c>
      <c r="C48" s="5" t="s">
        <v>17</v>
      </c>
      <c r="D48" s="5">
        <v>0.23</v>
      </c>
      <c r="E48" t="s">
        <v>18</v>
      </c>
      <c r="F48" s="11">
        <f>B48*D48</f>
        <v>725.995</v>
      </c>
      <c r="J48" s="20">
        <v>10</v>
      </c>
      <c r="K48" s="20"/>
      <c r="L48" s="25"/>
      <c r="M48" s="25"/>
    </row>
    <row r="49" spans="1:13" ht="12.75">
      <c r="A49" t="s">
        <v>33</v>
      </c>
      <c r="F49" s="5"/>
      <c r="J49" s="20">
        <v>11</v>
      </c>
      <c r="K49" s="20"/>
      <c r="L49" s="25"/>
      <c r="M49" s="25"/>
    </row>
    <row r="50" spans="1:13" ht="12.75">
      <c r="A50" s="7" t="s">
        <v>82</v>
      </c>
      <c r="F50" s="5"/>
      <c r="J50" s="20">
        <v>12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0.74</v>
      </c>
      <c r="E51" t="s">
        <v>18</v>
      </c>
      <c r="F51" s="11">
        <f>B51*D51</f>
        <v>2335.81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F48+F51</f>
        <v>3061.805</v>
      </c>
      <c r="J52" s="20"/>
      <c r="K52" s="20"/>
      <c r="L52" s="31" t="s">
        <v>72</v>
      </c>
      <c r="M52" s="28">
        <f>SUM(M39:M51)</f>
        <v>2561.08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3156.5</v>
      </c>
      <c r="C55" t="s">
        <v>17</v>
      </c>
      <c r="D55" s="11">
        <v>1.56</v>
      </c>
      <c r="E55" t="s">
        <v>18</v>
      </c>
      <c r="F55" s="5">
        <f>B55*D55</f>
        <v>4924.14</v>
      </c>
    </row>
    <row r="56" spans="1:6" ht="12.75">
      <c r="A56" s="4" t="s">
        <v>37</v>
      </c>
      <c r="F56" s="8">
        <f>SUM(F55)</f>
        <v>4924.14</v>
      </c>
    </row>
    <row r="57" spans="1:6" ht="12.75">
      <c r="A57" s="1" t="s">
        <v>38</v>
      </c>
      <c r="B57" s="1"/>
      <c r="F57" s="32">
        <f>F28+F35+F46+F52+F56</f>
        <v>27143.196727949973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217.1455738235998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27360.342301773573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93</v>
      </c>
    </row>
    <row r="61" spans="1:6" ht="12.75">
      <c r="A61" s="13"/>
      <c r="B61" s="39">
        <v>41030</v>
      </c>
      <c r="C61" s="40">
        <v>54714</v>
      </c>
      <c r="D61" s="43">
        <f>F20</f>
        <v>34284.189999999995</v>
      </c>
      <c r="E61" s="43">
        <f>F59</f>
        <v>27360.342301773573</v>
      </c>
      <c r="F61" s="44">
        <f>C61+D61-E61</f>
        <v>61637.847698226426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2012-07-19T13:05:35Z</dcterms:modified>
  <cp:category/>
  <cp:version/>
  <cp:contentType/>
  <cp:contentStatus/>
</cp:coreProperties>
</file>