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<sst xmlns="http://schemas.openxmlformats.org/spreadsheetml/2006/main" count="142" uniqueCount="111">
  <si>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</si>
  <si>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</si>
  <si>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</si>
  <si>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</si>
  <si>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</si>
  <si>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</si>
  <si>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</si>
  <si>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</si>
  <si>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</si>
  <si>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</si>
  <si>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</si>
  <si>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</si>
  <si>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</si>
  <si>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</si>
  <si>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</si>
  <si>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</si>
  <si>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</si>
  <si>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</si>
  <si>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</si>
  <si>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</si>
  <si>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</si>
  <si>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</si>
  <si>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</si>
  <si>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</si>
  <si>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</si>
  <si>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</si>
  <si>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</si>
  <si>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</si>
  <si>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</si>
  <si>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</si>
  <si>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</si>
  <si>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</si>
  <si>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</si>
  <si>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</si>
  <si>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</si>
  <si>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</si>
  <si>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</si>
  <si>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</si>
  <si>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</si>
  <si>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</si>
  <si>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</si>
  <si>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</si>
  <si>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</si>
  <si>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</si>
  <si>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</si>
  <si>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</si>
  <si>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</si>
  <si>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</si>
  <si>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</si>
  <si>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</si>
  <si>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</si>
  <si>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</si>
  <si>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</si>
  <si>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</si>
  <si>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</si>
  <si>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</si>
  <si>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</si>
  <si>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</si>
  <si>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</si>
  <si>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</si>
  <si>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</si>
  <si>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</si>
  <si>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</si>
  <si>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</si>
  <si>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</si>
  <si>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</si>
  <si>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</si>
  <si>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</si>
  <si>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</si>
  <si>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</si>
  <si>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</si>
  <si>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</si>
  <si>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</si>
  <si>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</si>
  <si>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</si>
  <si>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</si>
  <si>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</si>
  <si>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</si>
  <si>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</si>
  <si>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</si>
  <si>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</si>
  <si>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</si>
  <si>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</si>
  <si>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</si>
  <si>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</si>
  <si>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</si>
  <si>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</si>
  <si>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</si>
  <si>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</si>
  <si>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</si>
  <si>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</si>
  <si>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1.2 Аренда (эр-телеком,интер-телеком,ростелеком)</t>
  </si>
  <si>
    <t>Прочистка канализации</t>
  </si>
  <si>
    <t xml:space="preserve">3.  </t>
  </si>
  <si>
    <t>Горгаз (техобслуживание и ремонт)</t>
  </si>
  <si>
    <t>ост.на 01.12</t>
  </si>
  <si>
    <t>ноябрь</t>
  </si>
  <si>
    <t xml:space="preserve">                    за ноябрь  2012 г.</t>
  </si>
  <si>
    <t>Смена сгона Д 20 (2шт) кв.2</t>
  </si>
  <si>
    <t>Сгон Д 20</t>
  </si>
  <si>
    <t>2шт</t>
  </si>
  <si>
    <t>К/гайка Д 20</t>
  </si>
  <si>
    <t>Муфта 20</t>
  </si>
  <si>
    <t>Хомут</t>
  </si>
  <si>
    <t>1шт</t>
  </si>
  <si>
    <t>Смена ламп (2шт) л/кл</t>
  </si>
  <si>
    <t>Лампа</t>
  </si>
  <si>
    <t>Ремонт эл.щита (1шт) п-д1 эт.2</t>
  </si>
  <si>
    <t>АВ-16</t>
  </si>
  <si>
    <t>3шт</t>
  </si>
  <si>
    <t>Дин рейка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</si>
</sst>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M47" sqref="M4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2003.5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702.3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342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587.2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142.4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23456.38</v>
      </c>
      <c r="J16" s="15" t="s">
        <v>59</v>
      </c>
      <c r="K16" s="26" t="s">
        <v>60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24233.29</v>
      </c>
      <c r="J17" s="16" t="s">
        <v>61</v>
      </c>
      <c r="K17" s="18" t="s">
        <v>62</v>
      </c>
      <c r="L17" s="23">
        <v>4.06</v>
      </c>
      <c r="M17" s="33">
        <f t="shared" si="0"/>
        <v>435.35550519999987</v>
      </c>
    </row>
    <row r="18" spans="2:13" ht="12.75">
      <c r="B18" t="s">
        <v>11</v>
      </c>
      <c r="F18" s="9">
        <f>F17/F16</f>
        <v>1.0331214791029135</v>
      </c>
      <c r="J18" s="20"/>
      <c r="K18" s="27" t="s">
        <v>63</v>
      </c>
      <c r="L18" s="28">
        <f>SUM(L7:L17)</f>
        <v>9.059999999999999</v>
      </c>
      <c r="M18" s="34">
        <f>SUM(M7:M17)</f>
        <v>971.5076052</v>
      </c>
    </row>
    <row r="19" spans="1:11" ht="12.75">
      <c r="A19" t="s">
        <v>91</v>
      </c>
      <c r="F19" s="5">
        <v>1226.92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25460.21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92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98</v>
      </c>
      <c r="L23" s="25">
        <v>0.56</v>
      </c>
      <c r="M23" s="33">
        <f aca="true" t="shared" si="1" ref="M23:M36">L23*89.21*1.202*1.15</f>
        <v>69.05639047999999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0.14</v>
      </c>
      <c r="M24" s="33">
        <f t="shared" si="1"/>
        <v>17.264097619999998</v>
      </c>
    </row>
    <row r="25" spans="1:13" ht="12.75">
      <c r="A25" t="s">
        <v>15</v>
      </c>
      <c r="D25" t="s">
        <v>81</v>
      </c>
      <c r="F25" s="11">
        <v>2890.81</v>
      </c>
      <c r="J25" s="20">
        <v>4</v>
      </c>
      <c r="K25" s="20" t="s">
        <v>107</v>
      </c>
      <c r="L25" s="25">
        <v>4.83</v>
      </c>
      <c r="M25" s="33">
        <f t="shared" si="1"/>
        <v>595.6113678899999</v>
      </c>
    </row>
    <row r="26" spans="1:13" ht="12.75">
      <c r="A26" s="6" t="s">
        <v>18</v>
      </c>
      <c r="D26" t="s">
        <v>82</v>
      </c>
      <c r="F26" s="5">
        <v>956.79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5"/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3847.6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6">
        <v>0.33</v>
      </c>
      <c r="E30" s="13" t="s">
        <v>17</v>
      </c>
      <c r="F30" s="11">
        <f>E7*D30</f>
        <v>661.1550000000001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400</v>
      </c>
      <c r="C32" t="s">
        <v>20</v>
      </c>
      <c r="D32" s="5">
        <v>2.89</v>
      </c>
      <c r="E32" t="s">
        <v>17</v>
      </c>
      <c r="F32" s="5">
        <v>1156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702.3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90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1817.1550000000002</v>
      </c>
      <c r="J36" s="20">
        <v>15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SUM(L22:L36)</f>
        <v>10.36</v>
      </c>
      <c r="M37" s="34">
        <f>SUM(M22:M36)</f>
        <v>1277.54322388</v>
      </c>
    </row>
    <row r="38" spans="1:11" ht="12.75">
      <c r="A38" t="s">
        <v>23</v>
      </c>
      <c r="C38">
        <v>151517</v>
      </c>
      <c r="D38">
        <v>219171.6</v>
      </c>
      <c r="E38">
        <v>2003.5</v>
      </c>
      <c r="F38" s="35">
        <f>C38/D38*E38</f>
        <v>1385.053125039923</v>
      </c>
      <c r="K38" s="1" t="s">
        <v>67</v>
      </c>
    </row>
    <row r="39" spans="1:13" ht="12.75">
      <c r="A39" t="s">
        <v>24</v>
      </c>
      <c r="C39">
        <v>106295</v>
      </c>
      <c r="D39">
        <v>219171.6</v>
      </c>
      <c r="E39">
        <v>2003.5</v>
      </c>
      <c r="F39" s="35">
        <f>C39/D39*E39</f>
        <v>971.6680103626564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1277.54322388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/>
      <c r="J41" s="20">
        <v>1</v>
      </c>
      <c r="K41" s="20" t="s">
        <v>99</v>
      </c>
      <c r="L41" s="25" t="s">
        <v>100</v>
      </c>
      <c r="M41" s="25">
        <v>28</v>
      </c>
    </row>
    <row r="42" spans="2:13" ht="12.75">
      <c r="B42">
        <v>2003.5</v>
      </c>
      <c r="C42" t="s">
        <v>16</v>
      </c>
      <c r="D42" s="5"/>
      <c r="F42" s="5">
        <v>0</v>
      </c>
      <c r="J42" s="20">
        <v>2</v>
      </c>
      <c r="K42" s="20" t="s">
        <v>101</v>
      </c>
      <c r="L42" s="25" t="s">
        <v>100</v>
      </c>
      <c r="M42" s="25">
        <v>20</v>
      </c>
    </row>
    <row r="43" spans="1:13" ht="12.75">
      <c r="A43" t="s">
        <v>26</v>
      </c>
      <c r="F43" s="11">
        <f>M62</f>
        <v>236.34</v>
      </c>
      <c r="J43" s="20">
        <v>3</v>
      </c>
      <c r="K43" s="20" t="s">
        <v>102</v>
      </c>
      <c r="L43" s="25" t="s">
        <v>100</v>
      </c>
      <c r="M43" s="25">
        <v>34</v>
      </c>
    </row>
    <row r="44" spans="1:13" ht="12.75">
      <c r="A44" t="s">
        <v>27</v>
      </c>
      <c r="F44" s="5"/>
      <c r="J44" s="20">
        <v>4</v>
      </c>
      <c r="K44" s="20" t="s">
        <v>103</v>
      </c>
      <c r="L44" s="25" t="s">
        <v>104</v>
      </c>
      <c r="M44" s="25">
        <v>26.2</v>
      </c>
    </row>
    <row r="45" spans="1:13" ht="12.75">
      <c r="A45" t="s">
        <v>28</v>
      </c>
      <c r="F45" s="5"/>
      <c r="J45" s="20">
        <v>5</v>
      </c>
      <c r="K45" s="20" t="s">
        <v>106</v>
      </c>
      <c r="L45" s="25" t="s">
        <v>100</v>
      </c>
      <c r="M45" s="25">
        <v>13.04</v>
      </c>
    </row>
    <row r="46" spans="2:13" ht="12.75">
      <c r="B46">
        <v>2003.5</v>
      </c>
      <c r="C46" t="s">
        <v>16</v>
      </c>
      <c r="D46" s="11">
        <v>0.25</v>
      </c>
      <c r="E46" t="s">
        <v>17</v>
      </c>
      <c r="F46" s="11">
        <f>B46*D46</f>
        <v>500.875</v>
      </c>
      <c r="J46" s="20">
        <v>6</v>
      </c>
      <c r="K46" s="20" t="s">
        <v>108</v>
      </c>
      <c r="L46" s="25" t="s">
        <v>109</v>
      </c>
      <c r="M46" s="25">
        <v>102.6</v>
      </c>
    </row>
    <row r="47" spans="1:13" ht="12.75">
      <c r="A47" s="47" t="s">
        <v>94</v>
      </c>
      <c r="B47" s="47"/>
      <c r="C47" s="47"/>
      <c r="D47" s="48"/>
      <c r="E47" s="47"/>
      <c r="F47" s="48">
        <v>0</v>
      </c>
      <c r="J47" s="20">
        <v>7</v>
      </c>
      <c r="K47" s="20" t="s">
        <v>110</v>
      </c>
      <c r="L47" s="25" t="s">
        <v>104</v>
      </c>
      <c r="M47" s="25">
        <v>12.5</v>
      </c>
    </row>
    <row r="48" spans="1:13" ht="12.75">
      <c r="A48" s="4" t="s">
        <v>29</v>
      </c>
      <c r="B48" s="10"/>
      <c r="C48" s="10"/>
      <c r="F48" s="32">
        <f>SUM(F38:F47)</f>
        <v>4371.479359282579</v>
      </c>
      <c r="J48" s="20">
        <v>8</v>
      </c>
      <c r="K48" s="20"/>
      <c r="L48" s="25"/>
      <c r="M48" s="25"/>
    </row>
    <row r="49" spans="1:13" ht="12.75">
      <c r="A49" s="4" t="s">
        <v>30</v>
      </c>
      <c r="J49" s="20">
        <v>9</v>
      </c>
      <c r="K49" s="20"/>
      <c r="L49" s="25"/>
      <c r="M49" s="25"/>
    </row>
    <row r="50" spans="1:13" ht="12.75">
      <c r="A50" t="s">
        <v>31</v>
      </c>
      <c r="B50">
        <v>2003.5</v>
      </c>
      <c r="C50" t="s">
        <v>72</v>
      </c>
      <c r="D50" s="5">
        <v>0.2</v>
      </c>
      <c r="E50" t="s">
        <v>17</v>
      </c>
      <c r="F50" s="11">
        <f>B50*D50</f>
        <v>400.70000000000005</v>
      </c>
      <c r="J50" s="20">
        <v>10</v>
      </c>
      <c r="K50" s="20"/>
      <c r="L50" s="25"/>
      <c r="M50" s="25"/>
    </row>
    <row r="51" spans="1:13" ht="12.75">
      <c r="A51" t="s">
        <v>32</v>
      </c>
      <c r="F51" s="5"/>
      <c r="J51" s="20">
        <v>11</v>
      </c>
      <c r="K51" s="20"/>
      <c r="L51" s="25"/>
      <c r="M51" s="25"/>
    </row>
    <row r="52" spans="1:13" ht="12.75">
      <c r="A52" s="7" t="s">
        <v>80</v>
      </c>
      <c r="F52" s="5"/>
      <c r="J52" s="20">
        <v>12</v>
      </c>
      <c r="K52" s="20"/>
      <c r="L52" s="25"/>
      <c r="M52" s="25"/>
    </row>
    <row r="53" spans="2:13" ht="12.75">
      <c r="B53">
        <v>2003.5</v>
      </c>
      <c r="C53" t="s">
        <v>16</v>
      </c>
      <c r="D53" s="11">
        <v>0.77</v>
      </c>
      <c r="E53" t="s">
        <v>17</v>
      </c>
      <c r="F53" s="11">
        <f>B53*D53</f>
        <v>1542.695</v>
      </c>
      <c r="J53" s="20">
        <v>13</v>
      </c>
      <c r="K53" s="20"/>
      <c r="L53" s="25"/>
      <c r="M53" s="25"/>
    </row>
    <row r="54" spans="1:13" ht="12.75">
      <c r="A54" s="4" t="s">
        <v>33</v>
      </c>
      <c r="F54" s="32">
        <f>F50+F53</f>
        <v>1943.395</v>
      </c>
      <c r="J54" s="20">
        <v>14</v>
      </c>
      <c r="K54" s="20"/>
      <c r="L54" s="25"/>
      <c r="M54" s="25"/>
    </row>
    <row r="55" spans="1:13" ht="12.75">
      <c r="A55" s="4" t="s">
        <v>34</v>
      </c>
      <c r="J55" s="20">
        <v>15</v>
      </c>
      <c r="K55" s="20"/>
      <c r="L55" s="25"/>
      <c r="M55" s="25"/>
    </row>
    <row r="56" spans="1:13" ht="12.75">
      <c r="A56" s="7" t="s">
        <v>84</v>
      </c>
      <c r="B56" s="7"/>
      <c r="C56" s="7"/>
      <c r="D56" s="7"/>
      <c r="E56" s="7"/>
      <c r="F56" s="7"/>
      <c r="J56" s="20">
        <v>16</v>
      </c>
      <c r="K56" s="20"/>
      <c r="L56" s="25"/>
      <c r="M56" s="25"/>
    </row>
    <row r="57" spans="2:13" ht="12.75">
      <c r="B57">
        <v>2003.5</v>
      </c>
      <c r="C57" t="s">
        <v>16</v>
      </c>
      <c r="D57" s="11">
        <v>2.07</v>
      </c>
      <c r="E57" t="s">
        <v>17</v>
      </c>
      <c r="F57" s="11">
        <f>B57*D57</f>
        <v>4147.245</v>
      </c>
      <c r="J57" s="20">
        <v>17</v>
      </c>
      <c r="K57" s="20"/>
      <c r="L57" s="25"/>
      <c r="M57" s="25"/>
    </row>
    <row r="58" spans="1:13" ht="12.75">
      <c r="A58" s="4" t="s">
        <v>35</v>
      </c>
      <c r="F58" s="8">
        <f>SUM(F57)</f>
        <v>4147.245</v>
      </c>
      <c r="J58" s="20">
        <v>18</v>
      </c>
      <c r="K58" s="20"/>
      <c r="L58" s="25"/>
      <c r="M58" s="25"/>
    </row>
    <row r="59" spans="1:13" ht="12.75">
      <c r="A59" s="1" t="s">
        <v>36</v>
      </c>
      <c r="B59" s="1"/>
      <c r="F59" s="32">
        <f>F28+F36+F48+F54+F58</f>
        <v>16126.874359282578</v>
      </c>
      <c r="J59" s="20">
        <v>19</v>
      </c>
      <c r="K59" s="20"/>
      <c r="L59" s="25"/>
      <c r="M59" s="25"/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129.01499487426062</v>
      </c>
      <c r="J60" s="20">
        <v>20</v>
      </c>
      <c r="K60" s="20"/>
      <c r="L60" s="25"/>
      <c r="M60" s="25"/>
    </row>
    <row r="61" spans="1:13" ht="15">
      <c r="A61" s="12" t="s">
        <v>39</v>
      </c>
      <c r="B61" s="12"/>
      <c r="C61" s="45"/>
      <c r="D61" s="12"/>
      <c r="E61" s="12"/>
      <c r="F61" s="42">
        <f>F59+F60</f>
        <v>16255.889354156838</v>
      </c>
      <c r="J61" s="20">
        <v>21</v>
      </c>
      <c r="K61" s="20"/>
      <c r="L61" s="25"/>
      <c r="M61" s="25"/>
    </row>
    <row r="62" spans="2:13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95</v>
      </c>
      <c r="J62" s="20"/>
      <c r="K62" s="20"/>
      <c r="L62" s="31" t="s">
        <v>70</v>
      </c>
      <c r="M62" s="34">
        <f>SUM(M41:M61)</f>
        <v>236.34</v>
      </c>
    </row>
    <row r="63" spans="1:6" ht="12.75">
      <c r="A63" s="13"/>
      <c r="B63" s="39">
        <v>41579</v>
      </c>
      <c r="C63" s="40">
        <v>122702</v>
      </c>
      <c r="D63" s="43">
        <f>F20</f>
        <v>25460.21</v>
      </c>
      <c r="E63" s="43">
        <f>F61</f>
        <v>16255.889354156838</v>
      </c>
      <c r="F63" s="44">
        <f>C63+D63-E63</f>
        <v>131906.32064584317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2011-12-24T17:19:52Z</cp:lastPrinted>
  <dcterms:created xsi:type="dcterms:W3CDTF">2008-08-18T07:30:19Z</dcterms:created>
  <dcterms:modified xsi:type="dcterms:W3CDTF">2013-01-29T12:06:16Z</dcterms:modified>
  <cp:category/>
  <cp:version/>
  <cp:contentType/>
  <cp:contentStatus/>
</cp:coreProperties>
</file>