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<sst xmlns="http://schemas.openxmlformats.org/spreadsheetml/2006/main" count="129" uniqueCount="102">
  <si>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</si>
  <si>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</si>
  <si>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</si>
  <si>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</si>
  <si>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</si>
  <si>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</si>
  <si>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</si>
  <si>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</si>
  <si>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</si>
  <si>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</si>
  <si>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</si>
  <si>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</si>
  <si>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</si>
  <si>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</si>
  <si>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</si>
  <si>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</si>
  <si>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</si>
  <si>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</si>
  <si>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</si>
  <si>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</si>
  <si>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</si>
  <si>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</si>
  <si>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</si>
  <si>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</si>
  <si>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</si>
  <si>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</si>
  <si>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</si>
  <si>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</si>
  <si>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</si>
  <si>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</si>
  <si>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</si>
  <si>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</si>
  <si>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</si>
  <si>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</si>
  <si>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</si>
  <si>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</si>
  <si>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</si>
  <si>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</si>
  <si>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</si>
  <si>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</si>
  <si>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</si>
  <si>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</si>
  <si>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</si>
  <si>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</si>
  <si>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</si>
  <si>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</si>
  <si>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</si>
  <si>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</si>
  <si>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</si>
  <si>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</si>
  <si>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</si>
  <si>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</si>
  <si>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</si>
  <si>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</si>
  <si>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</si>
  <si>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</si>
  <si>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</si>
  <si>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</si>
  <si>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</si>
  <si>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</si>
  <si>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</si>
  <si>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</si>
  <si>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</si>
  <si>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</si>
  <si>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</si>
  <si>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</si>
  <si>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</si>
  <si>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</si>
  <si>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</si>
  <si>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</si>
  <si>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</si>
  <si>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</si>
  <si>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</si>
  <si>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</si>
  <si>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</si>
  <si>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</si>
  <si>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</si>
  <si>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</si>
  <si>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</si>
  <si>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</si>
  <si>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</si>
  <si>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</si>
  <si>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</si>
  <si>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</si>
  <si>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</si>
  <si>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1.2 Аренда (СПАРК,ЭР-телеком,Интер-телеком)</t>
  </si>
  <si>
    <t xml:space="preserve">3.  Материалы 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</si>
  <si>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</si>
  <si>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</si>
  <si>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</si>
  <si>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</si>
  <si>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</si>
  <si>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</si>
  <si>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</si>
  <si>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февраль  2012 г.</t>
  </si>
  <si>
    <t>кв.</t>
  </si>
  <si>
    <t>Прочистка канализации</t>
  </si>
  <si>
    <t>Смена вентиля Д 20 (1шт) кв.13</t>
  </si>
  <si>
    <t>Вентиль Д 20</t>
  </si>
  <si>
    <t>1шт</t>
  </si>
  <si>
    <t>Слив и наполнение системы</t>
  </si>
  <si>
    <t>Перестилка дощатых полов (4м2) кв.17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</si>
</sst>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36" sqref="K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94</v>
      </c>
    </row>
    <row r="3" spans="2:13" ht="12.75">
      <c r="B3" s="1" t="s">
        <v>84</v>
      </c>
      <c r="C3" s="8" t="s">
        <v>93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28475.28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11">
        <v>24453.31</v>
      </c>
      <c r="J17" s="16" t="s">
        <v>61</v>
      </c>
      <c r="K17" s="18" t="s">
        <v>62</v>
      </c>
      <c r="L17" s="23">
        <v>5.61</v>
      </c>
      <c r="M17" s="33">
        <f>L17*81.37*1.202</f>
        <v>548.6958114</v>
      </c>
    </row>
    <row r="18" spans="2:13" ht="12.75">
      <c r="B18" t="s">
        <v>11</v>
      </c>
      <c r="F18" s="9">
        <f>F17/F16</f>
        <v>0.8587557347987448</v>
      </c>
      <c r="J18" s="20"/>
      <c r="K18" s="27" t="s">
        <v>63</v>
      </c>
      <c r="L18" s="34">
        <f>SUM(L7:L17)</f>
        <v>16.61</v>
      </c>
      <c r="M18" s="34">
        <f>SUM(M7:M17)</f>
        <v>1624.5699514000003</v>
      </c>
    </row>
    <row r="19" spans="1:11" ht="12.75">
      <c r="A19" t="s">
        <v>85</v>
      </c>
      <c r="F19" s="5">
        <v>870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25323.31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0.81</v>
      </c>
      <c r="M23" s="33">
        <f aca="true" t="shared" si="0" ref="M23:M30">L23*81.37*1.202</f>
        <v>79.22345940000001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19.02</v>
      </c>
      <c r="M24" s="33">
        <f t="shared" si="0"/>
        <v>1860.2841948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101</v>
      </c>
      <c r="L25" s="25">
        <v>4.84</v>
      </c>
      <c r="M25" s="33">
        <f t="shared" si="0"/>
        <v>473.3846216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45" t="s">
        <v>86</v>
      </c>
      <c r="B27" s="46"/>
      <c r="C27" s="46"/>
      <c r="D27" s="46"/>
      <c r="E27" s="46"/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B28" s="1"/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2676.38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/>
      <c r="K31" s="30" t="s">
        <v>63</v>
      </c>
      <c r="L31" s="28">
        <f>SUM(L22:L30)</f>
        <v>34.33</v>
      </c>
      <c r="M31" s="34">
        <f>SUM(M22:M30)</f>
        <v>3357.7053842000005</v>
      </c>
    </row>
    <row r="32" spans="2:11" ht="12.75">
      <c r="B32">
        <f>F32/D32</f>
        <v>749</v>
      </c>
      <c r="C32" t="s">
        <v>20</v>
      </c>
      <c r="D32" s="5">
        <v>2.73</v>
      </c>
      <c r="E32" t="s">
        <v>17</v>
      </c>
      <c r="F32" s="5">
        <v>2044.77</v>
      </c>
      <c r="K32" s="1" t="s">
        <v>67</v>
      </c>
    </row>
    <row r="33" spans="1:13" ht="12.75">
      <c r="A33" t="s">
        <v>90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91</v>
      </c>
      <c r="B34">
        <v>32</v>
      </c>
      <c r="C34" t="s">
        <v>95</v>
      </c>
      <c r="D34" s="5">
        <v>24.1</v>
      </c>
      <c r="E34" t="s">
        <v>17</v>
      </c>
      <c r="F34" s="11">
        <f>B34*D34</f>
        <v>771.2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4"/>
      <c r="C35" s="10"/>
      <c r="F35" s="32">
        <f>SUM(F30:F34)</f>
        <v>5492.349999999999</v>
      </c>
      <c r="J35" s="20">
        <v>1</v>
      </c>
      <c r="K35" s="20" t="s">
        <v>98</v>
      </c>
      <c r="L35" s="25" t="s">
        <v>99</v>
      </c>
      <c r="M35" s="25">
        <v>147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133506</v>
      </c>
      <c r="D37">
        <v>219171.6</v>
      </c>
      <c r="E37">
        <v>2731</v>
      </c>
      <c r="F37" s="36">
        <f>C37/D37*E37</f>
        <v>1663.5589921321923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130400</v>
      </c>
      <c r="D38">
        <v>219171.6</v>
      </c>
      <c r="E38">
        <v>2731</v>
      </c>
      <c r="F38" s="36">
        <f>C38/D38*E38</f>
        <v>1624.8565051311393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3357.7053842000005</v>
      </c>
      <c r="J39" s="20">
        <v>5</v>
      </c>
      <c r="K39" s="20"/>
      <c r="L39" s="25"/>
      <c r="M39" s="25"/>
    </row>
    <row r="40" spans="1:13" ht="12.75">
      <c r="A40" t="s">
        <v>80</v>
      </c>
      <c r="F40" s="5"/>
      <c r="J40" s="20">
        <v>6</v>
      </c>
      <c r="K40" s="20"/>
      <c r="L40" s="25"/>
      <c r="M40" s="25"/>
    </row>
    <row r="41" spans="2:13" ht="12.75">
      <c r="B41">
        <v>2731</v>
      </c>
      <c r="C41" t="s">
        <v>16</v>
      </c>
      <c r="D41" s="5"/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M50</f>
        <v>147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0.26</v>
      </c>
      <c r="E45" t="s">
        <v>17</v>
      </c>
      <c r="F45" s="5">
        <f>B45*D45</f>
        <v>710.0600000000001</v>
      </c>
      <c r="J45" s="20">
        <v>11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7503.180881463332</v>
      </c>
      <c r="J46" s="20">
        <v>12</v>
      </c>
      <c r="K46" s="20"/>
      <c r="L46" s="25"/>
      <c r="M46" s="25"/>
    </row>
    <row r="47" spans="1:13" ht="12.75">
      <c r="A47" s="4" t="s">
        <v>30</v>
      </c>
      <c r="J47" s="20">
        <v>13</v>
      </c>
      <c r="K47" s="20"/>
      <c r="L47" s="25"/>
      <c r="M47" s="25"/>
    </row>
    <row r="48" spans="1:13" ht="12.75">
      <c r="A48" t="s">
        <v>31</v>
      </c>
      <c r="B48">
        <v>2731</v>
      </c>
      <c r="C48" t="s">
        <v>74</v>
      </c>
      <c r="D48" s="5">
        <v>0.13</v>
      </c>
      <c r="E48" t="s">
        <v>17</v>
      </c>
      <c r="F48" s="11">
        <f>B48*D48</f>
        <v>355.03000000000003</v>
      </c>
      <c r="J48" s="20">
        <v>14</v>
      </c>
      <c r="K48" s="20"/>
      <c r="L48" s="25"/>
      <c r="M48" s="25"/>
    </row>
    <row r="49" spans="1:13" ht="12.75">
      <c r="A49" t="s">
        <v>32</v>
      </c>
      <c r="F49" s="5"/>
      <c r="J49" s="20">
        <v>15</v>
      </c>
      <c r="K49" s="20"/>
      <c r="L49" s="25"/>
      <c r="M49" s="25"/>
    </row>
    <row r="50" spans="1:13" ht="12.75">
      <c r="A50" s="7" t="s">
        <v>79</v>
      </c>
      <c r="F50" s="5"/>
      <c r="J50" s="20"/>
      <c r="K50" s="20"/>
      <c r="L50" s="31" t="s">
        <v>70</v>
      </c>
      <c r="M50" s="28">
        <f>SUM(M35:M49)</f>
        <v>147</v>
      </c>
    </row>
    <row r="51" spans="2:6" ht="12.75">
      <c r="B51">
        <v>2731</v>
      </c>
      <c r="C51" t="s">
        <v>16</v>
      </c>
      <c r="D51" s="11">
        <v>0.69</v>
      </c>
      <c r="E51" t="s">
        <v>17</v>
      </c>
      <c r="F51" s="5">
        <f>B51*D51</f>
        <v>1884.3899999999999</v>
      </c>
    </row>
    <row r="52" spans="1:6" ht="12.75">
      <c r="A52" s="4" t="s">
        <v>33</v>
      </c>
      <c r="B52" s="1"/>
      <c r="F52" s="32">
        <f>F48+F51</f>
        <v>2239.42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2731</v>
      </c>
      <c r="C55" t="s">
        <v>16</v>
      </c>
      <c r="D55" s="11">
        <v>1.65</v>
      </c>
      <c r="E55" t="s">
        <v>17</v>
      </c>
      <c r="F55" s="5">
        <f>B55*D55</f>
        <v>4506.15</v>
      </c>
    </row>
    <row r="56" spans="1:6" ht="12.75">
      <c r="A56" s="4" t="s">
        <v>35</v>
      </c>
      <c r="B56" s="1"/>
      <c r="F56" s="8">
        <f>SUM(F55)</f>
        <v>4506.15</v>
      </c>
    </row>
    <row r="57" spans="1:6" ht="12.75">
      <c r="A57" s="1" t="s">
        <v>36</v>
      </c>
      <c r="B57" s="1"/>
      <c r="F57" s="8">
        <f>F28+F35+F46+F52+F56</f>
        <v>27507.940881463335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220.0635270517067</v>
      </c>
    </row>
    <row r="59" spans="1:6" ht="15">
      <c r="A59" s="12" t="s">
        <v>39</v>
      </c>
      <c r="B59" s="12"/>
      <c r="C59" s="12"/>
      <c r="D59" s="12"/>
      <c r="E59" s="12"/>
      <c r="F59" s="35">
        <f>F57+F58</f>
        <v>27728.00440851504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3" t="s">
        <v>92</v>
      </c>
    </row>
    <row r="61" spans="1:6" ht="12.75">
      <c r="A61" s="13"/>
      <c r="B61" s="40">
        <v>40940</v>
      </c>
      <c r="C61" s="41">
        <v>-64710</v>
      </c>
      <c r="D61" s="42">
        <f>F20</f>
        <v>25323.31</v>
      </c>
      <c r="E61" s="42">
        <f>F59</f>
        <v>27728.00440851504</v>
      </c>
      <c r="F61" s="44">
        <f>C61+D61-E61</f>
        <v>-67114.69440851505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2011-12-28T11:51:58Z</cp:lastPrinted>
  <dcterms:created xsi:type="dcterms:W3CDTF">2008-08-18T07:30:19Z</dcterms:created>
  <dcterms:modified xsi:type="dcterms:W3CDTF">2012-04-12T17:03:11Z</dcterms:modified>
  <cp:category/>
  <cp:version/>
  <cp:contentType/>
  <cp:contentStatus/>
</cp:coreProperties>
</file>