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<sst xmlns="http://schemas.openxmlformats.org/spreadsheetml/2006/main" count="125" uniqueCount="99">
  <si>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</si>
  <si>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</si>
  <si>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</si>
  <si>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</si>
  <si>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</si>
  <si>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</si>
  <si>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</si>
  <si>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</si>
  <si>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</si>
  <si>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</si>
  <si>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</si>
  <si>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</si>
  <si>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</si>
  <si>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</si>
  <si>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</si>
  <si>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</si>
  <si>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</si>
  <si>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</si>
  <si>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</si>
  <si>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</si>
  <si>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</si>
  <si>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</si>
  <si>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</si>
  <si>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</si>
  <si>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</si>
  <si>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</si>
  <si>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</si>
  <si>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</si>
  <si>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</si>
  <si>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</si>
  <si>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</si>
  <si>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</si>
  <si>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</si>
  <si>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</si>
  <si>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</si>
  <si>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</si>
  <si>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</si>
  <si>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</si>
  <si>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</si>
  <si>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</si>
  <si>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</si>
  <si>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</si>
  <si>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</si>
  <si>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</si>
  <si>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</si>
  <si>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</si>
  <si>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</si>
  <si>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</si>
  <si>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</si>
  <si>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</si>
  <si>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</si>
  <si>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</si>
  <si>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</si>
  <si>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</si>
  <si>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</si>
  <si>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</si>
  <si>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</si>
  <si>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</si>
  <si>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</si>
  <si>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</si>
  <si>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</si>
  <si>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</si>
  <si>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</si>
  <si>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</si>
  <si>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</si>
  <si>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</si>
  <si>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</si>
  <si>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</si>
  <si>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</si>
  <si>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</si>
  <si>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</si>
  <si>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</si>
  <si>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</si>
  <si>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</si>
  <si>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</si>
  <si>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</si>
  <si>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</si>
  <si>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</si>
  <si>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</si>
  <si>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</si>
  <si>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</si>
  <si>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</si>
  <si>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</si>
  <si>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</si>
  <si>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</si>
  <si>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Прочистка канализации</t>
  </si>
  <si>
    <t>Лампа</t>
  </si>
  <si>
    <t>1.2 Арендаторы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</si>
  <si>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</si>
  <si>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</si>
  <si>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</si>
  <si>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</si>
  <si>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</si>
  <si>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</si>
  <si>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</si>
  <si>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</si>
  <si>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 2012 г.</t>
  </si>
  <si>
    <t xml:space="preserve">Смена ламп (7шт) 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</si>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</sst>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24863.01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22405.41</v>
      </c>
      <c r="J17" s="16" t="s">
        <v>61</v>
      </c>
      <c r="K17" s="18" t="s">
        <v>62</v>
      </c>
      <c r="L17" s="23">
        <v>5.31</v>
      </c>
      <c r="M17" s="33">
        <f>L17*81.37*1.202</f>
        <v>519.3537894</v>
      </c>
    </row>
    <row r="18" spans="2:13" ht="12.75">
      <c r="B18" t="s">
        <v>11</v>
      </c>
      <c r="F18" s="9">
        <f>F17/F16</f>
        <v>0.90115436546098</v>
      </c>
      <c r="J18" s="20"/>
      <c r="K18" s="27" t="s">
        <v>63</v>
      </c>
      <c r="L18" s="28">
        <f>SUM(L7:L17)</f>
        <v>17.31</v>
      </c>
      <c r="M18" s="34">
        <f>SUM(M7:M17)</f>
        <v>1693.0346694</v>
      </c>
    </row>
    <row r="19" spans="1:11" ht="12.75">
      <c r="A19" t="s">
        <v>87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22525.41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85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97</v>
      </c>
      <c r="L23" s="25">
        <v>0.49</v>
      </c>
      <c r="M23" s="33">
        <f aca="true" t="shared" si="0" ref="M23:M37">L23*81.37*1.202</f>
        <v>47.925302599999995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88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90</v>
      </c>
      <c r="C30" s="13"/>
      <c r="D30" s="42">
        <v>1.01</v>
      </c>
      <c r="E30" s="13" t="s">
        <v>17</v>
      </c>
      <c r="F30" s="11">
        <f>E7*D30</f>
        <v>2873.349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91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1529</v>
      </c>
      <c r="C32" t="s">
        <v>20</v>
      </c>
      <c r="D32" s="5">
        <v>1.91</v>
      </c>
      <c r="E32" t="s">
        <v>17</v>
      </c>
      <c r="F32" s="5">
        <v>2920.39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92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93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5793.739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133506</v>
      </c>
      <c r="D37">
        <v>219171.6</v>
      </c>
      <c r="E37">
        <v>2844.9</v>
      </c>
      <c r="F37" s="35">
        <f>C37/D37*E37</f>
        <v>1732.939940211232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130400</v>
      </c>
      <c r="D38">
        <v>219171.6</v>
      </c>
      <c r="E38">
        <v>2844.9</v>
      </c>
      <c r="F38" s="35">
        <f>C38/D38*E38</f>
        <v>1692.6233143345214</v>
      </c>
      <c r="J38" s="20"/>
      <c r="K38" s="30" t="s">
        <v>63</v>
      </c>
      <c r="L38" s="28">
        <f>SUM(L22:L37)</f>
        <v>10.15</v>
      </c>
      <c r="M38" s="34">
        <f>SUM(M22:M37)</f>
        <v>992.738411</v>
      </c>
    </row>
    <row r="39" spans="1:11" ht="12.75">
      <c r="A39" t="s">
        <v>25</v>
      </c>
      <c r="F39" s="11">
        <f>M38</f>
        <v>992.738411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M63</f>
        <v>39.76</v>
      </c>
      <c r="J42" s="20">
        <v>1</v>
      </c>
      <c r="K42" s="20" t="s">
        <v>86</v>
      </c>
      <c r="L42" s="25" t="s">
        <v>98</v>
      </c>
      <c r="M42" s="25">
        <v>39.76</v>
      </c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2844.9</v>
      </c>
      <c r="C45" t="s">
        <v>16</v>
      </c>
      <c r="D45" s="11">
        <v>0.26</v>
      </c>
      <c r="E45" t="s">
        <v>17</v>
      </c>
      <c r="F45" s="11">
        <f>B45*D45</f>
        <v>739.6740000000001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5197.735665545753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0.16</v>
      </c>
      <c r="E48" t="s">
        <v>17</v>
      </c>
      <c r="F48" s="11">
        <f>B48*D48</f>
        <v>455.184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0.77</v>
      </c>
      <c r="E51" t="s">
        <v>17</v>
      </c>
      <c r="F51" s="11">
        <f>B51*D51</f>
        <v>2190.5730000000003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2645.7570000000005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1.65</v>
      </c>
      <c r="E55" t="s">
        <v>17</v>
      </c>
      <c r="F55" s="11">
        <f>B55*D55</f>
        <v>4694.085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4694.085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25667.126665545755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205.33701332436604</v>
      </c>
      <c r="J58" s="20">
        <v>7</v>
      </c>
      <c r="K58" s="20"/>
      <c r="L58" s="25"/>
      <c r="M58" s="25"/>
    </row>
    <row r="59" spans="1:13" ht="15">
      <c r="A59" s="12" t="s">
        <v>39</v>
      </c>
      <c r="B59" s="12"/>
      <c r="C59" s="46"/>
      <c r="D59" s="46"/>
      <c r="E59" s="46"/>
      <c r="F59" s="43">
        <f>F57+F58</f>
        <v>25872.46367887012</v>
      </c>
      <c r="J59" s="20">
        <v>18</v>
      </c>
      <c r="K59" s="20"/>
      <c r="L59" s="25"/>
      <c r="M59" s="25"/>
    </row>
    <row r="60" spans="2:13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  <c r="J60" s="20">
        <v>19</v>
      </c>
      <c r="K60" s="20"/>
      <c r="L60" s="25"/>
      <c r="M60" s="25"/>
    </row>
    <row r="61" spans="1:13" ht="12.75">
      <c r="A61" s="13"/>
      <c r="B61" s="39">
        <v>40940</v>
      </c>
      <c r="C61" s="40">
        <v>-324860</v>
      </c>
      <c r="D61" s="44">
        <f>F20</f>
        <v>22525.41</v>
      </c>
      <c r="E61" s="44">
        <f>F59</f>
        <v>25872.46367887012</v>
      </c>
      <c r="F61" s="45">
        <f>C61+D61-E61</f>
        <v>-328207.05367887014</v>
      </c>
      <c r="J61" s="20">
        <v>20</v>
      </c>
      <c r="K61" s="20"/>
      <c r="L61" s="25"/>
      <c r="M61" s="25"/>
    </row>
    <row r="62" spans="10:13" ht="12.75">
      <c r="J62" s="20">
        <v>21</v>
      </c>
      <c r="K62" s="20"/>
      <c r="L62" s="25"/>
      <c r="M62" s="25"/>
    </row>
    <row r="63" spans="10:13" ht="12.75">
      <c r="J63" s="20"/>
      <c r="K63" s="20"/>
      <c r="L63" s="31" t="s">
        <v>70</v>
      </c>
      <c r="M63" s="34">
        <f>SUM(M42:M62)</f>
        <v>39.76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2012-03-05T06:48:06Z</cp:lastPrinted>
  <dcterms:created xsi:type="dcterms:W3CDTF">2008-08-18T07:30:19Z</dcterms:created>
  <dcterms:modified xsi:type="dcterms:W3CDTF">2012-04-24T08:35:55Z</dcterms:modified>
  <cp:category/>
  <cp:version/>
  <cp:contentType/>
  <cp:contentStatus/>
</cp:coreProperties>
</file>