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<sst xmlns="http://schemas.openxmlformats.org/spreadsheetml/2006/main" count="132" uniqueCount="105">
  <si>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</si>
  <si>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</si>
  <si>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</si>
  <si>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</si>
  <si>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</si>
  <si>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</si>
  <si>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</si>
  <si>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</si>
  <si>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</si>
  <si>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</si>
  <si>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</si>
  <si>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</si>
  <si>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</si>
  <si>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</si>
  <si>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</si>
  <si>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</si>
  <si>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</si>
  <si>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</si>
  <si>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</si>
  <si>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</si>
  <si>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</si>
  <si>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</si>
  <si>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</si>
  <si>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</si>
  <si>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</si>
  <si>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</si>
  <si>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</si>
  <si>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</si>
  <si>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</si>
  <si>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</si>
  <si>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</si>
  <si>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</si>
  <si>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</si>
  <si>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</si>
  <si>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</si>
  <si>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</si>
  <si>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</si>
  <si>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</si>
  <si>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</si>
  <si>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</si>
  <si>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</si>
  <si>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</si>
  <si>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</si>
  <si>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</si>
  <si>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</si>
  <si>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</si>
  <si>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</si>
  <si>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</si>
  <si>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</si>
  <si>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</si>
  <si>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</si>
  <si>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</si>
  <si>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</si>
  <si>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</si>
  <si>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</si>
  <si>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</si>
  <si>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</si>
  <si>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</si>
  <si>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</si>
  <si>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</si>
  <si>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</si>
  <si>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</si>
  <si>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</si>
  <si>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</si>
  <si>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</si>
  <si>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</si>
  <si>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</si>
  <si>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</si>
  <si>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</si>
  <si>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</si>
  <si>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</si>
  <si>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</si>
  <si>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</si>
  <si>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</si>
  <si>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</si>
  <si>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</si>
  <si>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</si>
  <si>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</si>
  <si>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</si>
  <si>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</si>
  <si>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</si>
  <si>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</si>
  <si>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</si>
  <si>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</si>
  <si>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</si>
  <si>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</si>
  <si>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</si>
  <si>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</si>
  <si>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</si>
  <si>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</si>
  <si>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</si>
  <si>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</si>
  <si>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</si>
  <si>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</si>
  <si>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Прочистка канализации</t>
  </si>
  <si>
    <t xml:space="preserve">3.  </t>
  </si>
  <si>
    <t>Лампа</t>
  </si>
  <si>
    <t>ост.на 01.10.</t>
  </si>
  <si>
    <t>сентябрь</t>
  </si>
  <si>
    <t xml:space="preserve">                    за сентябрь 2012 г.</t>
  </si>
  <si>
    <t>ВДПО (прочистка поакту)</t>
  </si>
  <si>
    <t>Навешивание почтовых ящиков п-д1</t>
  </si>
  <si>
    <t>Смена ламп (11шт)</t>
  </si>
  <si>
    <t>11шт</t>
  </si>
  <si>
    <t>Регулировка системы отопления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</si>
</sst>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L26" sqref="L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99</v>
      </c>
    </row>
    <row r="3" spans="2:13" ht="12.75">
      <c r="B3" s="1" t="s">
        <v>86</v>
      </c>
      <c r="C3" s="8" t="s">
        <v>98</v>
      </c>
      <c r="D3" s="1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61868.61</v>
      </c>
      <c r="J16" s="15" t="s">
        <v>53</v>
      </c>
      <c r="K16" s="26" t="s">
        <v>54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61302.8</v>
      </c>
      <c r="J17" s="16" t="s">
        <v>55</v>
      </c>
      <c r="K17" s="18" t="s">
        <v>56</v>
      </c>
      <c r="L17" s="23">
        <v>5.2</v>
      </c>
      <c r="M17" s="33">
        <f>L17*81.37*1.202</f>
        <v>508.595048</v>
      </c>
    </row>
    <row r="18" spans="2:13" ht="12.75">
      <c r="B18" t="s">
        <v>11</v>
      </c>
      <c r="F18" s="9">
        <f>F17/F16</f>
        <v>0.990854651494514</v>
      </c>
      <c r="J18" s="20"/>
      <c r="K18" s="27" t="s">
        <v>57</v>
      </c>
      <c r="L18" s="28">
        <f>SUM(L7:L17)</f>
        <v>18.2</v>
      </c>
      <c r="M18" s="34">
        <f>SUM(M7:M17)</f>
        <v>1780.082668</v>
      </c>
    </row>
    <row r="19" spans="1:11" ht="12.75">
      <c r="A19" t="s">
        <v>93</v>
      </c>
      <c r="F19" s="5">
        <v>1146.92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62449.72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94</v>
      </c>
      <c r="L22" s="25">
        <v>4.83</v>
      </c>
      <c r="M22" s="33">
        <f>L22*81.37*1.202*1.15</f>
        <v>543.26753733</v>
      </c>
    </row>
    <row r="23" spans="10:13" ht="12.75">
      <c r="J23" s="20">
        <v>2</v>
      </c>
      <c r="K23" s="20" t="s">
        <v>101</v>
      </c>
      <c r="L23" s="25">
        <v>12</v>
      </c>
      <c r="M23" s="33">
        <f aca="true" t="shared" si="0" ref="M23:M31">L23*81.37*1.202*1.15</f>
        <v>1349.733012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0.77</v>
      </c>
      <c r="M24" s="33">
        <f t="shared" si="0"/>
        <v>86.60786827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 t="s">
        <v>104</v>
      </c>
      <c r="L25" s="25">
        <v>57</v>
      </c>
      <c r="M25" s="33">
        <f t="shared" si="0"/>
        <v>6411.231807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0.94</v>
      </c>
      <c r="E30" t="s">
        <v>17</v>
      </c>
      <c r="F30" s="11">
        <f>E7*D30</f>
        <v>4046.982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1343</v>
      </c>
      <c r="C32" t="s">
        <v>20</v>
      </c>
      <c r="D32" s="5">
        <v>2.89</v>
      </c>
      <c r="E32" t="s">
        <v>17</v>
      </c>
      <c r="F32" s="5">
        <v>3881.27</v>
      </c>
      <c r="J32" s="20"/>
      <c r="K32" s="30" t="s">
        <v>57</v>
      </c>
      <c r="L32" s="28">
        <f>SUM(L22:L31)</f>
        <v>74.6</v>
      </c>
      <c r="M32" s="34">
        <f>SUM(M22:M31)</f>
        <v>8390.8402246</v>
      </c>
    </row>
    <row r="33" spans="1:11" ht="12.75">
      <c r="A33" t="s">
        <v>91</v>
      </c>
      <c r="B33">
        <v>617</v>
      </c>
      <c r="C33" t="s">
        <v>16</v>
      </c>
      <c r="D33" s="5">
        <v>0.4</v>
      </c>
      <c r="E33" t="s">
        <v>17</v>
      </c>
      <c r="F33" s="11">
        <f>B33*D33</f>
        <v>246.8</v>
      </c>
      <c r="K33" s="1" t="s">
        <v>61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 t="s">
        <v>100</v>
      </c>
      <c r="B35" s="46"/>
      <c r="C35" s="46"/>
      <c r="D35" s="47"/>
      <c r="E35" s="46"/>
      <c r="F35" s="48">
        <v>135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8310.052</v>
      </c>
      <c r="J36" s="20">
        <v>1</v>
      </c>
      <c r="K36" s="20" t="s">
        <v>96</v>
      </c>
      <c r="L36" s="25" t="s">
        <v>103</v>
      </c>
      <c r="M36" s="25">
        <v>71.72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/>
      <c r="L37" s="25"/>
      <c r="M37" s="25"/>
    </row>
    <row r="38" spans="1:13" ht="12.75">
      <c r="A38" s="10" t="s">
        <v>77</v>
      </c>
      <c r="B38" s="10">
        <v>2</v>
      </c>
      <c r="C38" s="10"/>
      <c r="D38" s="5">
        <v>5483</v>
      </c>
      <c r="F38" s="43">
        <f>B38*D38</f>
        <v>10966</v>
      </c>
      <c r="J38" s="20">
        <v>3</v>
      </c>
      <c r="K38" s="20"/>
      <c r="L38" s="25"/>
      <c r="M38" s="25"/>
    </row>
    <row r="39" spans="1:13" ht="12.75">
      <c r="A39" s="4" t="s">
        <v>74</v>
      </c>
      <c r="F39" s="8">
        <f>SUM(F38)</f>
        <v>10966</v>
      </c>
      <c r="J39" s="20">
        <v>4</v>
      </c>
      <c r="K39" s="20"/>
      <c r="L39" s="25"/>
      <c r="M39" s="25"/>
    </row>
    <row r="40" spans="1:13" ht="12.75">
      <c r="A40" s="4" t="s">
        <v>68</v>
      </c>
      <c r="B40" s="4"/>
      <c r="J40" s="20">
        <v>5</v>
      </c>
      <c r="K40" s="20"/>
      <c r="L40" s="25"/>
      <c r="M40" s="25"/>
    </row>
    <row r="41" spans="1:13" ht="12.75">
      <c r="A41" t="s">
        <v>22</v>
      </c>
      <c r="C41">
        <v>137908</v>
      </c>
      <c r="D41">
        <v>219171.6</v>
      </c>
      <c r="E41">
        <v>4305.3</v>
      </c>
      <c r="F41" s="35">
        <f>C41/D41*E41</f>
        <v>2708.997481425513</v>
      </c>
      <c r="J41" s="20">
        <v>6</v>
      </c>
      <c r="K41" s="20"/>
      <c r="L41" s="25"/>
      <c r="M41" s="25"/>
    </row>
    <row r="42" spans="1:13" ht="12.75">
      <c r="A42" t="s">
        <v>23</v>
      </c>
      <c r="C42">
        <v>90597</v>
      </c>
      <c r="D42">
        <v>219171.6</v>
      </c>
      <c r="E42">
        <v>4305.3</v>
      </c>
      <c r="F42" s="35">
        <f>C42/D42*E42</f>
        <v>1779.6432754061202</v>
      </c>
      <c r="J42" s="20">
        <v>7</v>
      </c>
      <c r="K42" s="20"/>
      <c r="L42" s="25"/>
      <c r="M42" s="25"/>
    </row>
    <row r="43" spans="1:13" ht="12.75">
      <c r="A43" t="s">
        <v>24</v>
      </c>
      <c r="F43" s="11">
        <f>M32</f>
        <v>8390.8402246</v>
      </c>
      <c r="J43" s="20">
        <v>8</v>
      </c>
      <c r="K43" s="20"/>
      <c r="L43" s="25"/>
      <c r="M43" s="25"/>
    </row>
    <row r="44" spans="1:13" ht="12.75">
      <c r="A44" t="s">
        <v>82</v>
      </c>
      <c r="F44" s="5"/>
      <c r="J44" s="20">
        <v>9</v>
      </c>
      <c r="K44" s="20"/>
      <c r="L44" s="25"/>
      <c r="M44" s="25"/>
    </row>
    <row r="45" spans="2:13" ht="12.75">
      <c r="B45">
        <v>4305.3</v>
      </c>
      <c r="C45" t="s">
        <v>16</v>
      </c>
      <c r="D45" s="5"/>
      <c r="F45" s="5">
        <v>721.2</v>
      </c>
      <c r="J45" s="20">
        <v>10</v>
      </c>
      <c r="K45" s="20"/>
      <c r="L45" s="25"/>
      <c r="M45" s="25"/>
    </row>
    <row r="46" spans="1:13" ht="12.75">
      <c r="A46" t="s">
        <v>25</v>
      </c>
      <c r="F46" s="11">
        <f>M55</f>
        <v>71.72</v>
      </c>
      <c r="J46" s="20">
        <v>11</v>
      </c>
      <c r="K46" s="20"/>
      <c r="L46" s="25"/>
      <c r="M46" s="25"/>
    </row>
    <row r="47" spans="1:13" ht="12.75">
      <c r="A47" t="s">
        <v>26</v>
      </c>
      <c r="F47" s="5"/>
      <c r="J47" s="20">
        <v>12</v>
      </c>
      <c r="K47" s="20"/>
      <c r="L47" s="25"/>
      <c r="M47" s="25"/>
    </row>
    <row r="48" spans="1:13" ht="12.75">
      <c r="A48" t="s">
        <v>27</v>
      </c>
      <c r="F48" s="5"/>
      <c r="J48" s="20">
        <v>13</v>
      </c>
      <c r="K48" s="20"/>
      <c r="L48" s="25"/>
      <c r="M48" s="25"/>
    </row>
    <row r="49" spans="2:13" ht="12.75">
      <c r="B49">
        <v>4305.3</v>
      </c>
      <c r="C49" t="s">
        <v>16</v>
      </c>
      <c r="D49" s="11">
        <v>0.27</v>
      </c>
      <c r="E49" t="s">
        <v>17</v>
      </c>
      <c r="F49" s="11">
        <f>B49*D49</f>
        <v>1162.431</v>
      </c>
      <c r="J49" s="20">
        <v>14</v>
      </c>
      <c r="K49" s="20"/>
      <c r="L49" s="25"/>
      <c r="M49" s="25"/>
    </row>
    <row r="50" spans="1:13" ht="12.75">
      <c r="A50" s="4" t="s">
        <v>71</v>
      </c>
      <c r="B50" s="10"/>
      <c r="C50" s="10"/>
      <c r="F50" s="32">
        <f>SUM(F41:F49)</f>
        <v>14834.831981431635</v>
      </c>
      <c r="J50" s="20">
        <v>15</v>
      </c>
      <c r="K50" s="20"/>
      <c r="L50" s="25"/>
      <c r="M50" s="25"/>
    </row>
    <row r="51" spans="1:13" ht="12.75">
      <c r="A51" s="4" t="s">
        <v>69</v>
      </c>
      <c r="F51" s="5"/>
      <c r="J51" s="20">
        <v>16</v>
      </c>
      <c r="K51" s="20"/>
      <c r="L51" s="25"/>
      <c r="M51" s="25"/>
    </row>
    <row r="52" spans="1:13" ht="12.75">
      <c r="A52" t="s">
        <v>28</v>
      </c>
      <c r="B52">
        <v>4305.3</v>
      </c>
      <c r="C52" t="s">
        <v>66</v>
      </c>
      <c r="D52" s="5">
        <v>0.13</v>
      </c>
      <c r="E52" t="s">
        <v>17</v>
      </c>
      <c r="F52" s="11">
        <f>B52*D52</f>
        <v>559.6890000000001</v>
      </c>
      <c r="J52" s="20">
        <v>17</v>
      </c>
      <c r="K52" s="20"/>
      <c r="L52" s="25"/>
      <c r="M52" s="25"/>
    </row>
    <row r="53" spans="1:13" ht="12.75">
      <c r="A53" t="s">
        <v>29</v>
      </c>
      <c r="F53" s="5"/>
      <c r="J53" s="20">
        <v>18</v>
      </c>
      <c r="K53" s="20"/>
      <c r="L53" s="25"/>
      <c r="M53" s="25"/>
    </row>
    <row r="54" spans="1:13" ht="12.75">
      <c r="A54" s="7" t="s">
        <v>83</v>
      </c>
      <c r="J54" s="20">
        <v>19</v>
      </c>
      <c r="K54" s="20"/>
      <c r="L54" s="25"/>
      <c r="M54" s="25"/>
    </row>
    <row r="55" spans="2:13" ht="12.75">
      <c r="B55">
        <v>4305.3</v>
      </c>
      <c r="C55" t="s">
        <v>16</v>
      </c>
      <c r="D55" s="11">
        <v>0.57</v>
      </c>
      <c r="E55" t="s">
        <v>17</v>
      </c>
      <c r="F55" s="11">
        <f>B55*D55</f>
        <v>2454.0209999999997</v>
      </c>
      <c r="J55" s="20"/>
      <c r="K55" s="20"/>
      <c r="L55" s="31" t="s">
        <v>64</v>
      </c>
      <c r="M55" s="34">
        <f>SUM(M36:M54)</f>
        <v>71.72</v>
      </c>
    </row>
    <row r="56" spans="1:6" ht="12.75">
      <c r="A56" s="4" t="s">
        <v>70</v>
      </c>
      <c r="F56" s="32">
        <f>F52+F55</f>
        <v>3013.71</v>
      </c>
    </row>
    <row r="57" ht="12.75">
      <c r="A57" s="4" t="s">
        <v>72</v>
      </c>
    </row>
    <row r="58" spans="1:6" ht="12.75">
      <c r="A58" s="7" t="s">
        <v>87</v>
      </c>
      <c r="B58" s="7"/>
      <c r="C58" s="7"/>
      <c r="D58" s="7"/>
      <c r="E58" s="7"/>
      <c r="F58" s="7"/>
    </row>
    <row r="59" spans="2:6" ht="12.75">
      <c r="B59">
        <v>4305.3</v>
      </c>
      <c r="C59" t="s">
        <v>16</v>
      </c>
      <c r="D59" s="11">
        <v>1.49</v>
      </c>
      <c r="E59" t="s">
        <v>17</v>
      </c>
      <c r="F59" s="11">
        <f>B59*D59</f>
        <v>6414.897</v>
      </c>
    </row>
    <row r="60" spans="1:6" ht="12.75">
      <c r="A60" s="10" t="s">
        <v>73</v>
      </c>
      <c r="F60" s="32">
        <f>SUM(F59)</f>
        <v>6414.897</v>
      </c>
    </row>
    <row r="61" spans="1:6" ht="12.75">
      <c r="A61" s="1" t="s">
        <v>30</v>
      </c>
      <c r="B61" s="1"/>
      <c r="F61" s="32">
        <f>F28+F36+F39+F50+F56+F60</f>
        <v>49147.060981431634</v>
      </c>
    </row>
    <row r="62" spans="1:6" ht="12.75">
      <c r="A62" s="1" t="s">
        <v>32</v>
      </c>
      <c r="B62" s="37">
        <v>0.008</v>
      </c>
      <c r="C62" s="1"/>
      <c r="D62" s="1"/>
      <c r="E62" s="1"/>
      <c r="F62" s="32">
        <f>F61*0.8%</f>
        <v>393.1764878514531</v>
      </c>
    </row>
    <row r="63" spans="1:6" ht="15">
      <c r="A63" s="12" t="s">
        <v>33</v>
      </c>
      <c r="B63" s="12"/>
      <c r="C63" s="12"/>
      <c r="D63" s="12"/>
      <c r="E63" s="12"/>
      <c r="F63" s="36">
        <f>F61+F62</f>
        <v>49540.237469283085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97</v>
      </c>
    </row>
    <row r="65" spans="1:6" ht="12.75">
      <c r="A65" s="13"/>
      <c r="B65" s="40">
        <v>41153</v>
      </c>
      <c r="C65" s="41">
        <v>140606</v>
      </c>
      <c r="D65" s="44">
        <f>F20</f>
        <v>62449.72</v>
      </c>
      <c r="E65" s="44">
        <f>F63</f>
        <v>49540.237469283085</v>
      </c>
      <c r="F65" s="45">
        <f>C65+D65-E65</f>
        <v>153515.48253071692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2012-11-28T19:10:11Z</dcterms:modified>
  <cp:category/>
  <cp:version/>
  <cp:contentType/>
  <cp:contentStatus/>
</cp:coreProperties>
</file>