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<sst xmlns="http://schemas.openxmlformats.org/spreadsheetml/2006/main" count="127" uniqueCount="100">
  <si>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</si>
  <si>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</si>
  <si>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</si>
  <si>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</si>
  <si>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</si>
  <si>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</si>
  <si>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</si>
  <si>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</si>
  <si>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</si>
  <si>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</si>
  <si>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</si>
  <si>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</si>
  <si>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</si>
  <si>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</si>
  <si>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</si>
  <si>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</si>
  <si>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</si>
  <si>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</si>
  <si>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</si>
  <si>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</si>
  <si>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</si>
  <si>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</si>
  <si>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</si>
  <si>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</si>
  <si>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</si>
  <si>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</si>
  <si>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</si>
  <si>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</si>
  <si>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</si>
  <si>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</si>
  <si>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</si>
  <si>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</si>
  <si>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</si>
  <si>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</si>
  <si>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</si>
  <si>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</si>
  <si>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</si>
  <si>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</si>
  <si>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</si>
  <si>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</si>
  <si>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</si>
  <si>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</si>
  <si>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</si>
  <si>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</si>
  <si>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</si>
  <si>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</si>
  <si>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</si>
  <si>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</si>
  <si>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</si>
  <si>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</si>
  <si>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</si>
  <si>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</si>
  <si>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</si>
  <si>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</si>
  <si>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</si>
  <si>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</si>
  <si>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</si>
  <si>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</si>
  <si>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</si>
  <si>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</si>
  <si>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</si>
  <si>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</si>
  <si>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</si>
  <si>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</si>
  <si>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</si>
  <si>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</si>
  <si>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</si>
  <si>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</si>
  <si>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</si>
  <si>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</si>
  <si>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</si>
  <si>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</si>
  <si>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</si>
  <si>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</si>
  <si>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</si>
  <si>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</si>
  <si>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</si>
  <si>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</si>
  <si>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</si>
  <si>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</si>
  <si>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</si>
  <si>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</si>
  <si>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</si>
  <si>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</si>
  <si>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</si>
  <si>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1.2 Аренда (Спарк,эр-телеком,интер-телеком)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</si>
  <si>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</si>
  <si>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</si>
  <si>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</si>
  <si>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</si>
  <si>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</si>
  <si>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</si>
  <si>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</si>
  <si>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01.05.</t>
  </si>
  <si>
    <t>апрель</t>
  </si>
  <si>
    <t xml:space="preserve">                    за  апрель  2012 г.</t>
  </si>
  <si>
    <t>Изготовление и установка штакетника (18мп)</t>
  </si>
  <si>
    <t>Лампа</t>
  </si>
  <si>
    <t>Смена ламп (1шт)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</si>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</sst>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L40" sqref="L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31236.25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33100.39</v>
      </c>
      <c r="J17" s="16" t="s">
        <v>61</v>
      </c>
      <c r="K17" s="18" t="s">
        <v>62</v>
      </c>
      <c r="L17" s="35">
        <v>7.77</v>
      </c>
      <c r="M17" s="33">
        <f>L17*81.37*1.202</f>
        <v>759.9583698</v>
      </c>
    </row>
    <row r="18" spans="2:13" ht="12.75">
      <c r="B18" t="s">
        <v>11</v>
      </c>
      <c r="F18" s="9">
        <f>F17/F16</f>
        <v>1.0596787386450037</v>
      </c>
      <c r="J18" s="20"/>
      <c r="K18" s="27" t="s">
        <v>63</v>
      </c>
      <c r="L18" s="28">
        <f>SUM(L7:L17)</f>
        <v>19.77</v>
      </c>
      <c r="M18" s="34">
        <f>SUM(M7:M17)</f>
        <v>1933.6392498</v>
      </c>
    </row>
    <row r="19" spans="1:11" ht="12.75">
      <c r="A19" t="s">
        <v>85</v>
      </c>
      <c r="F19" s="5">
        <v>870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33970.39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30</v>
      </c>
      <c r="M22" s="33">
        <f>L22*81.37*1.202</f>
        <v>2934.2022</v>
      </c>
    </row>
    <row r="23" spans="10:13" ht="12.75">
      <c r="J23" s="20">
        <v>2</v>
      </c>
      <c r="K23" s="20" t="s">
        <v>98</v>
      </c>
      <c r="L23" s="25">
        <v>0.07</v>
      </c>
      <c r="M23" s="33">
        <f aca="true" t="shared" si="0" ref="M23:M34">L23*81.37*1.202</f>
        <v>6.846471800000001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6734.81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8458.960000000001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0.97</v>
      </c>
      <c r="E30" t="s">
        <v>17</v>
      </c>
      <c r="F30" s="11">
        <f>E7*D30</f>
        <v>2894.383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783.0000000000001</v>
      </c>
      <c r="C32" t="s">
        <v>20</v>
      </c>
      <c r="D32" s="5">
        <v>2.73</v>
      </c>
      <c r="E32" t="s">
        <v>17</v>
      </c>
      <c r="F32" s="5">
        <v>2137.59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48</v>
      </c>
      <c r="C34" t="s">
        <v>92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5031.973</v>
      </c>
      <c r="J35" s="20"/>
      <c r="K35" s="30" t="s">
        <v>63</v>
      </c>
      <c r="L35" s="28">
        <f>SUM(L22:L34)</f>
        <v>30.07</v>
      </c>
      <c r="M35" s="34">
        <f>SUM(M22:M34)</f>
        <v>2941.0486718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138201</v>
      </c>
      <c r="D37">
        <v>219171.6</v>
      </c>
      <c r="E37">
        <v>2983.9</v>
      </c>
      <c r="F37" s="36">
        <f>C37/D37*E37</f>
        <v>1881.5301065466513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142066</v>
      </c>
      <c r="D38">
        <v>219171.6</v>
      </c>
      <c r="E38">
        <v>2983.9</v>
      </c>
      <c r="F38" s="36">
        <f>C38/D38*E38</f>
        <v>1934.149941872031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2941.0486718</v>
      </c>
      <c r="J39" s="20">
        <v>1</v>
      </c>
      <c r="K39" s="20" t="s">
        <v>97</v>
      </c>
      <c r="L39" s="25" t="s">
        <v>99</v>
      </c>
      <c r="M39" s="25">
        <v>6.52</v>
      </c>
    </row>
    <row r="40" spans="1:13" ht="12.75">
      <c r="A40" t="s">
        <v>80</v>
      </c>
      <c r="F40" s="5"/>
      <c r="J40" s="20">
        <v>2</v>
      </c>
      <c r="K40" s="20"/>
      <c r="L40" s="25"/>
      <c r="M40" s="25"/>
    </row>
    <row r="41" spans="2:13" ht="12.75">
      <c r="B41">
        <v>2983.9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5">
        <f>M53</f>
        <v>6.52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2983.9</v>
      </c>
      <c r="C45" t="s">
        <v>16</v>
      </c>
      <c r="D45" s="11">
        <v>0.29</v>
      </c>
      <c r="E45" t="s">
        <v>17</v>
      </c>
      <c r="F45" s="11">
        <f>B45*D45</f>
        <v>865.331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7628.579720218683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2983.9</v>
      </c>
      <c r="C48" t="s">
        <v>72</v>
      </c>
      <c r="D48" s="5">
        <v>0.13</v>
      </c>
      <c r="E48" t="s">
        <v>17</v>
      </c>
      <c r="F48" s="11">
        <f>B48*D48</f>
        <v>387.90700000000004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79</v>
      </c>
      <c r="F50" s="5"/>
      <c r="J50" s="20">
        <v>12</v>
      </c>
      <c r="K50" s="20"/>
      <c r="L50" s="25"/>
      <c r="M50" s="25"/>
    </row>
    <row r="51" spans="2:13" ht="12.75">
      <c r="B51">
        <v>2983.9</v>
      </c>
      <c r="C51" t="s">
        <v>16</v>
      </c>
      <c r="D51" s="11">
        <v>0.55</v>
      </c>
      <c r="E51" t="s">
        <v>17</v>
      </c>
      <c r="F51" s="11">
        <f>B51*D51</f>
        <v>1641.1450000000002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2029.0520000000001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/>
      <c r="K53" s="20"/>
      <c r="L53" s="31" t="s">
        <v>70</v>
      </c>
      <c r="M53" s="28">
        <f>SUM(M39:M52)</f>
        <v>6.52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2983.9</v>
      </c>
      <c r="C55" t="s">
        <v>16</v>
      </c>
      <c r="D55" s="11">
        <v>1</v>
      </c>
      <c r="E55" t="s">
        <v>17</v>
      </c>
      <c r="F55" s="11">
        <f>B55*D55</f>
        <v>2983.9</v>
      </c>
    </row>
    <row r="56" spans="1:6" ht="12.75">
      <c r="A56" s="4" t="s">
        <v>35</v>
      </c>
      <c r="F56" s="32">
        <f>SUM(F55)</f>
        <v>2983.9</v>
      </c>
    </row>
    <row r="57" spans="1:6" ht="12.75">
      <c r="A57" s="1" t="s">
        <v>36</v>
      </c>
      <c r="B57" s="1"/>
      <c r="F57" s="32">
        <f>F28+F35+F46+F52+F56</f>
        <v>26132.464720218686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209.05971776174948</v>
      </c>
    </row>
    <row r="59" spans="1:6" ht="15">
      <c r="A59" s="12" t="s">
        <v>39</v>
      </c>
      <c r="B59" s="12"/>
      <c r="C59" s="12"/>
      <c r="D59" s="12"/>
      <c r="E59" s="12"/>
      <c r="F59" s="43">
        <f>F57+F58</f>
        <v>26341.524437980435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93</v>
      </c>
    </row>
    <row r="61" spans="1:6" ht="12.75">
      <c r="A61" s="13"/>
      <c r="B61" s="40">
        <v>41000</v>
      </c>
      <c r="C61" s="41">
        <v>-130211</v>
      </c>
      <c r="D61" s="44">
        <f>F20</f>
        <v>33970.39</v>
      </c>
      <c r="E61" s="44">
        <f>F59</f>
        <v>26341.524437980435</v>
      </c>
      <c r="F61" s="45">
        <f>C61+D61-E61</f>
        <v>-122582.13443798044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2011-02-24T18:06:57Z</cp:lastPrinted>
  <dcterms:created xsi:type="dcterms:W3CDTF">2008-08-18T07:30:19Z</dcterms:created>
  <dcterms:modified xsi:type="dcterms:W3CDTF">2012-06-12T18:49:30Z</dcterms:modified>
  <cp:category/>
  <cp:version/>
  <cp:contentType/>
  <cp:contentStatus/>
</cp:coreProperties>
</file>