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<sst xmlns="http://schemas.openxmlformats.org/spreadsheetml/2006/main" count="136" uniqueCount="109">
  <si>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</si>
  <si>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</si>
  <si>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</si>
  <si>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</si>
  <si>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</si>
  <si>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</si>
  <si>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</si>
  <si>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</si>
  <si>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</si>
  <si>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</si>
  <si>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</si>
  <si>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</si>
  <si>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</si>
  <si>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</si>
  <si>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</si>
  <si>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</si>
  <si>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</si>
  <si>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</si>
  <si>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</si>
  <si>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</si>
  <si>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</si>
  <si>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</si>
  <si>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</si>
  <si>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</si>
  <si>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</si>
  <si>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</si>
  <si>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</si>
  <si>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</si>
  <si>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</si>
  <si>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</si>
  <si>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</si>
  <si>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</si>
  <si>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</si>
  <si>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</si>
  <si>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</si>
  <si>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</si>
  <si>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</si>
  <si>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</si>
  <si>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</si>
  <si>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</si>
  <si>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</si>
  <si>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</si>
  <si>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</si>
  <si>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</si>
  <si>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</si>
  <si>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</si>
  <si>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</si>
  <si>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</si>
  <si>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</si>
  <si>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</si>
  <si>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</si>
  <si>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</si>
  <si>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</si>
  <si>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</si>
  <si>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</si>
  <si>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</si>
  <si>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</si>
  <si>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</si>
  <si>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</si>
  <si>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</si>
  <si>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</si>
  <si>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</si>
  <si>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</si>
  <si>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</si>
  <si>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</si>
  <si>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</si>
  <si>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</si>
  <si>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</si>
  <si>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</si>
  <si>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</si>
  <si>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</si>
  <si>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</si>
  <si>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</si>
  <si>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</si>
  <si>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</si>
  <si>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</si>
  <si>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</si>
  <si>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</si>
  <si>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</si>
  <si>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</si>
  <si>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</si>
  <si>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</si>
  <si>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</si>
  <si>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</si>
  <si>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</si>
  <si>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</si>
  <si>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</si>
  <si>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</si>
  <si>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</si>
  <si>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</si>
  <si>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</si>
  <si>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(Спарк,эр-телеком,интер-телеком,ростелеком)</t>
  </si>
  <si>
    <t>(прочистка по акту)</t>
  </si>
  <si>
    <t>Лампа</t>
  </si>
  <si>
    <t>1шт</t>
  </si>
  <si>
    <t>ост.на 01.07.</t>
  </si>
  <si>
    <t>июнь</t>
  </si>
  <si>
    <t xml:space="preserve">                    за  июнь  2012 г.</t>
  </si>
  <si>
    <t xml:space="preserve">3.  </t>
  </si>
  <si>
    <t>Смена вентиля Д 15 (1шт) подвал</t>
  </si>
  <si>
    <t>Вентиль Д 15</t>
  </si>
  <si>
    <t>Ремонт вытяжки на шиферной кровле (15м2)</t>
  </si>
  <si>
    <t>Мастика</t>
  </si>
  <si>
    <t>6кг</t>
  </si>
  <si>
    <t>Ремонт шиферной кровли (работа по договору) кв.46,23</t>
  </si>
  <si>
    <t>Шиферный лист</t>
  </si>
  <si>
    <t>5шт</t>
  </si>
  <si>
    <t xml:space="preserve">Смена ламп (4шт) 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</si>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</sst>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35" sqref="D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31236.25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34474.87</v>
      </c>
      <c r="J17" s="16" t="s">
        <v>61</v>
      </c>
      <c r="K17" s="18" t="s">
        <v>62</v>
      </c>
      <c r="L17" s="35">
        <v>6.43</v>
      </c>
      <c r="M17" s="33">
        <f>L17*81.37*1.202</f>
        <v>628.8973382</v>
      </c>
    </row>
    <row r="18" spans="2:13" ht="12.75">
      <c r="B18" t="s">
        <v>11</v>
      </c>
      <c r="F18" s="9">
        <f>F17/F16</f>
        <v>1.1036814598423308</v>
      </c>
      <c r="J18" s="20"/>
      <c r="K18" s="27" t="s">
        <v>63</v>
      </c>
      <c r="L18" s="28">
        <f>SUM(L7:L17)</f>
        <v>15.43</v>
      </c>
      <c r="M18" s="34">
        <f>SUM(M7:M17)</f>
        <v>1509.1579982000003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35821.79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107</v>
      </c>
      <c r="L22" s="25">
        <v>0.28</v>
      </c>
      <c r="M22" s="33">
        <f>L22*81.37*1.202</f>
        <v>27.385887200000003</v>
      </c>
    </row>
    <row r="23" spans="10:13" ht="12.75">
      <c r="J23" s="20">
        <v>2</v>
      </c>
      <c r="K23" s="20" t="s">
        <v>99</v>
      </c>
      <c r="L23" s="25">
        <v>0.81</v>
      </c>
      <c r="M23" s="33">
        <f aca="true" t="shared" si="0" ref="M23:M34">L23*81.37*1.202</f>
        <v>79.22345940000001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7</v>
      </c>
      <c r="M24" s="33">
        <f t="shared" si="0"/>
        <v>684.64718</v>
      </c>
    </row>
    <row r="25" spans="1:13" ht="12.75">
      <c r="A25" t="s">
        <v>15</v>
      </c>
      <c r="D25" t="s">
        <v>81</v>
      </c>
      <c r="F25" s="11">
        <v>6734.81</v>
      </c>
      <c r="J25" s="20">
        <v>4</v>
      </c>
      <c r="K25" s="20" t="s">
        <v>104</v>
      </c>
      <c r="L25" s="25"/>
      <c r="M25" s="33">
        <v>12000</v>
      </c>
    </row>
    <row r="26" spans="1:13" ht="12.75">
      <c r="A26" s="6" t="s">
        <v>18</v>
      </c>
      <c r="D26" t="s">
        <v>82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98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8458.960000000001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2745.188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619</v>
      </c>
      <c r="C32" t="s">
        <v>20</v>
      </c>
      <c r="D32" s="5">
        <v>2.73</v>
      </c>
      <c r="E32" t="s">
        <v>17</v>
      </c>
      <c r="F32" s="5">
        <v>1689.87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999.2</v>
      </c>
      <c r="C33" t="s">
        <v>16</v>
      </c>
      <c r="D33" s="5">
        <v>0.3</v>
      </c>
      <c r="E33" t="s">
        <v>17</v>
      </c>
      <c r="F33" s="11">
        <f>B33*D33</f>
        <v>299.76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48</v>
      </c>
      <c r="C34" t="s">
        <v>90</v>
      </c>
      <c r="D34" s="5">
        <v>18</v>
      </c>
      <c r="E34" t="s">
        <v>17</v>
      </c>
      <c r="F34" s="11">
        <f>B34*D34</f>
        <v>864</v>
      </c>
      <c r="J34" s="20">
        <v>13</v>
      </c>
      <c r="K34" s="20"/>
      <c r="L34" s="25"/>
      <c r="M34" s="33">
        <f t="shared" si="0"/>
        <v>0</v>
      </c>
    </row>
    <row r="35" spans="2:13" ht="12.75">
      <c r="B35" t="s">
        <v>92</v>
      </c>
      <c r="D35" s="5"/>
      <c r="F35" s="11">
        <v>0</v>
      </c>
      <c r="J35" s="20"/>
      <c r="K35" s="30" t="s">
        <v>63</v>
      </c>
      <c r="L35" s="28">
        <f>SUM(L22:L34)</f>
        <v>8.09</v>
      </c>
      <c r="M35" s="34">
        <f>SUM(M22:M34)</f>
        <v>12791.2565266</v>
      </c>
    </row>
    <row r="36" spans="1:11" ht="12.75">
      <c r="A36" s="4" t="s">
        <v>21</v>
      </c>
      <c r="B36" s="10"/>
      <c r="C36" s="10"/>
      <c r="F36" s="32">
        <f>SUM(F30:F35)</f>
        <v>5598.818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137614</v>
      </c>
      <c r="D38">
        <v>219171.6</v>
      </c>
      <c r="E38">
        <v>2983.9</v>
      </c>
      <c r="F38" s="36">
        <f>C38/D38*E38</f>
        <v>1873.538426511464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110873</v>
      </c>
      <c r="D39">
        <v>219171.6</v>
      </c>
      <c r="E39">
        <v>2983.9</v>
      </c>
      <c r="F39" s="36">
        <f>C39/D39*E39</f>
        <v>1509.4745154025431</v>
      </c>
      <c r="J39" s="20">
        <v>1</v>
      </c>
      <c r="K39" s="20" t="s">
        <v>93</v>
      </c>
      <c r="L39" s="25" t="s">
        <v>108</v>
      </c>
      <c r="M39" s="25">
        <v>26.08</v>
      </c>
    </row>
    <row r="40" spans="1:13" ht="12.75">
      <c r="A40" t="s">
        <v>25</v>
      </c>
      <c r="F40" s="11">
        <f>M35</f>
        <v>12791.2565266</v>
      </c>
      <c r="J40" s="20">
        <v>2</v>
      </c>
      <c r="K40" s="20" t="s">
        <v>100</v>
      </c>
      <c r="L40" s="25" t="s">
        <v>94</v>
      </c>
      <c r="M40" s="25">
        <v>135</v>
      </c>
    </row>
    <row r="41" spans="1:13" ht="12.75">
      <c r="A41" t="s">
        <v>80</v>
      </c>
      <c r="F41" s="5"/>
      <c r="J41" s="20">
        <v>3</v>
      </c>
      <c r="K41" s="20" t="s">
        <v>102</v>
      </c>
      <c r="L41" s="25" t="s">
        <v>103</v>
      </c>
      <c r="M41" s="25">
        <v>330.9</v>
      </c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 t="s">
        <v>105</v>
      </c>
      <c r="L42" s="25" t="s">
        <v>106</v>
      </c>
      <c r="M42" s="25">
        <v>1075</v>
      </c>
    </row>
    <row r="43" spans="1:13" ht="12.75">
      <c r="A43" t="s">
        <v>26</v>
      </c>
      <c r="F43" s="5">
        <f>M53</f>
        <v>1566.98</v>
      </c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0.29</v>
      </c>
      <c r="E46" t="s">
        <v>17</v>
      </c>
      <c r="F46" s="11">
        <f>B46*D46</f>
        <v>865.331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18606.580468514006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0.13</v>
      </c>
      <c r="E49" t="s">
        <v>17</v>
      </c>
      <c r="F49" s="11">
        <f>B49*D49</f>
        <v>387.90700000000004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0.52</v>
      </c>
      <c r="E52" t="s">
        <v>17</v>
      </c>
      <c r="F52" s="11">
        <f>B52*D52</f>
        <v>1551.6280000000002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1939.5350000000003</v>
      </c>
      <c r="J53" s="20"/>
      <c r="K53" s="20"/>
      <c r="L53" s="31" t="s">
        <v>70</v>
      </c>
      <c r="M53" s="28">
        <f>SUM(M39:M52)</f>
        <v>1566.98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1.65</v>
      </c>
      <c r="E56" t="s">
        <v>17</v>
      </c>
      <c r="F56" s="11">
        <f>B56*D56</f>
        <v>4923.4349999999995</v>
      </c>
    </row>
    <row r="57" spans="1:6" ht="12.75">
      <c r="A57" s="4" t="s">
        <v>35</v>
      </c>
      <c r="F57" s="32">
        <f>SUM(F56)</f>
        <v>4923.4349999999995</v>
      </c>
    </row>
    <row r="58" spans="1:6" ht="12.75">
      <c r="A58" s="1" t="s">
        <v>36</v>
      </c>
      <c r="B58" s="1"/>
      <c r="F58" s="32">
        <f>F28+F36+F47+F53+F57</f>
        <v>39527.32846851401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316.2186277481121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39843.54709626212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95</v>
      </c>
    </row>
    <row r="62" spans="1:6" ht="12.75">
      <c r="A62" s="13"/>
      <c r="B62" s="40">
        <v>41061</v>
      </c>
      <c r="C62" s="41">
        <v>-117914</v>
      </c>
      <c r="D62" s="44">
        <f>F20</f>
        <v>35821.79</v>
      </c>
      <c r="E62" s="44">
        <f>F60</f>
        <v>39843.54709626212</v>
      </c>
      <c r="F62" s="45">
        <f>C62+D62-E62</f>
        <v>-121935.75709626211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2012-08-22T11:38:58Z</dcterms:modified>
  <cp:category/>
  <cp:version/>
  <cp:contentType/>
  <cp:contentStatus/>
</cp:coreProperties>
</file>