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<sst xmlns="http://schemas.openxmlformats.org/spreadsheetml/2006/main" count="130" uniqueCount="104">
  <si>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</si>
  <si>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</si>
  <si>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</si>
  <si>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</si>
  <si>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</si>
  <si>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</si>
  <si>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</si>
  <si>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</si>
  <si>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</si>
  <si>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</si>
  <si>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</si>
  <si>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</si>
  <si>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</si>
  <si>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</si>
  <si>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</si>
  <si>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</si>
  <si>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</si>
  <si>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</si>
  <si>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</si>
  <si>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</si>
  <si>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</si>
  <si>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</si>
  <si>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</si>
  <si>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</si>
  <si>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</si>
  <si>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</si>
  <si>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</si>
  <si>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</si>
  <si>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</si>
  <si>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</si>
  <si>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</si>
  <si>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</si>
  <si>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</si>
  <si>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</si>
  <si>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</si>
  <si>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</si>
  <si>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</si>
  <si>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</si>
  <si>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</si>
  <si>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</si>
  <si>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</si>
  <si>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</si>
  <si>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</si>
  <si>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</si>
  <si>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</si>
  <si>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</si>
  <si>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</si>
  <si>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</si>
  <si>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</si>
  <si>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</si>
  <si>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</si>
  <si>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</si>
  <si>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</si>
  <si>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</si>
  <si>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</si>
  <si>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</si>
  <si>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</si>
  <si>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</si>
  <si>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</si>
  <si>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</si>
  <si>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</si>
  <si>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</si>
  <si>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</si>
  <si>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</si>
  <si>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</si>
  <si>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</si>
  <si>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</si>
  <si>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</si>
  <si>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</si>
  <si>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</si>
  <si>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</si>
  <si>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</si>
  <si>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</si>
  <si>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</si>
  <si>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</si>
  <si>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</si>
  <si>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</si>
  <si>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</si>
  <si>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</si>
  <si>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</si>
  <si>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</si>
  <si>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</si>
  <si>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</si>
  <si>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</si>
  <si>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</si>
  <si>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</si>
  <si>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</si>
  <si>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</si>
  <si>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</si>
  <si>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</si>
  <si>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</si>
  <si>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Арендаторы (Интер-телеком,ростелеком)</t>
  </si>
  <si>
    <t>3шт</t>
  </si>
  <si>
    <t>Лампа</t>
  </si>
  <si>
    <t>ост.на 01.11</t>
  </si>
  <si>
    <t>октябрь</t>
  </si>
  <si>
    <t xml:space="preserve">                    за окнтябрь  2012 г. г.</t>
  </si>
  <si>
    <t>3.  Премия за месячник</t>
  </si>
  <si>
    <t>Прочистка канализации кв.12-16; кв.26</t>
  </si>
  <si>
    <t>Откачка воды из техподполий</t>
  </si>
  <si>
    <t>Смена канал-х труб Д 50 ПВХ (2мп) кв.16</t>
  </si>
  <si>
    <t>Труба Д 50 ПВХ</t>
  </si>
  <si>
    <t>2мп</t>
  </si>
  <si>
    <t>Смена ламп (3шт) п-д3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</si>
</sst>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F28" sqref="F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/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32738.84</v>
      </c>
      <c r="J16" s="15" t="s">
        <v>59</v>
      </c>
      <c r="K16" s="26" t="s">
        <v>60</v>
      </c>
      <c r="L16" s="21">
        <v>5</v>
      </c>
      <c r="M16" s="33">
        <f t="shared" si="0"/>
        <v>536.1520999999999</v>
      </c>
    </row>
    <row r="17" spans="1:13" ht="12.75">
      <c r="A17" t="s">
        <v>10</v>
      </c>
      <c r="F17" s="5">
        <v>28454.68</v>
      </c>
      <c r="J17" s="16" t="s">
        <v>61</v>
      </c>
      <c r="K17" s="18" t="s">
        <v>62</v>
      </c>
      <c r="L17" s="23">
        <v>5.02</v>
      </c>
      <c r="M17" s="33">
        <f t="shared" si="0"/>
        <v>538.2967083999999</v>
      </c>
    </row>
    <row r="18" spans="2:13" ht="12.75">
      <c r="B18" t="s">
        <v>11</v>
      </c>
      <c r="F18" s="9">
        <f>F17/F16</f>
        <v>0.8691413623695892</v>
      </c>
      <c r="J18" s="20"/>
      <c r="K18" s="27" t="s">
        <v>63</v>
      </c>
      <c r="L18" s="28">
        <f>SUM(L7:L17)</f>
        <v>15.02</v>
      </c>
      <c r="M18" s="34">
        <f>SUM(M7:M17)</f>
        <v>1610.6009083999998</v>
      </c>
    </row>
    <row r="19" spans="1:11" ht="12.75">
      <c r="A19" t="s">
        <v>91</v>
      </c>
      <c r="F19" s="5">
        <v>826.92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29281.6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99</v>
      </c>
      <c r="L23" s="25">
        <v>1.75</v>
      </c>
      <c r="M23" s="33">
        <f aca="true" t="shared" si="1" ref="M23:M33">L23*89.21*1.202*1.15</f>
        <v>215.80122024999994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1.17</v>
      </c>
      <c r="M24" s="33">
        <f t="shared" si="1"/>
        <v>144.27853010999996</v>
      </c>
    </row>
    <row r="25" spans="1:13" ht="12.75">
      <c r="A25" t="s">
        <v>15</v>
      </c>
      <c r="D25" t="s">
        <v>80</v>
      </c>
      <c r="F25" s="11">
        <v>4047.13</v>
      </c>
      <c r="J25" s="20">
        <v>4</v>
      </c>
      <c r="K25" s="20" t="s">
        <v>103</v>
      </c>
      <c r="L25" s="25">
        <v>0.21</v>
      </c>
      <c r="M25" s="33">
        <f t="shared" si="1"/>
        <v>25.896146429999995</v>
      </c>
    </row>
    <row r="26" spans="1:13" ht="12.75">
      <c r="A26" s="6" t="s">
        <v>18</v>
      </c>
      <c r="D26" t="s">
        <v>81</v>
      </c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5">
        <v>1803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8720.51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1.31</v>
      </c>
      <c r="E30" t="s">
        <v>17</v>
      </c>
      <c r="F30" s="11">
        <f>E7*D30</f>
        <v>3663.284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860</v>
      </c>
      <c r="C32" t="s">
        <v>20</v>
      </c>
      <c r="D32" s="5">
        <v>2.89</v>
      </c>
      <c r="E32" t="s">
        <v>17</v>
      </c>
      <c r="F32" s="5">
        <v>2485.4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12.790000000000001</v>
      </c>
      <c r="M34" s="34">
        <f>SUM(M22:M33)</f>
        <v>1577.1986325699997</v>
      </c>
    </row>
    <row r="35" spans="1:11" ht="12.75">
      <c r="A35" s="4" t="s">
        <v>21</v>
      </c>
      <c r="B35" s="10"/>
      <c r="C35" s="10"/>
      <c r="F35" s="32">
        <f>SUM(F30:F34)</f>
        <v>6148.684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156985</v>
      </c>
      <c r="D37">
        <v>219171.6</v>
      </c>
      <c r="E37">
        <v>2796.4</v>
      </c>
      <c r="F37" s="35">
        <f>C37/D37*E37</f>
        <v>2002.9641340392643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126260</v>
      </c>
      <c r="D38">
        <v>219171.6</v>
      </c>
      <c r="E38">
        <v>2796.4</v>
      </c>
      <c r="F38" s="35">
        <f>C38/D38*E38</f>
        <v>1610.945323207934</v>
      </c>
      <c r="J38" s="20">
        <v>1</v>
      </c>
      <c r="K38" s="20" t="s">
        <v>101</v>
      </c>
      <c r="L38" s="25" t="s">
        <v>102</v>
      </c>
      <c r="M38" s="25">
        <v>120</v>
      </c>
    </row>
    <row r="39" spans="1:13" ht="12.75">
      <c r="A39" t="s">
        <v>25</v>
      </c>
      <c r="F39" s="11">
        <f>M34</f>
        <v>1577.1986325699997</v>
      </c>
      <c r="J39" s="20">
        <v>2</v>
      </c>
      <c r="K39" s="20" t="s">
        <v>93</v>
      </c>
      <c r="L39" s="25" t="s">
        <v>92</v>
      </c>
      <c r="M39" s="25">
        <v>19.56</v>
      </c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/>
      <c r="F41" s="11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M54</f>
        <v>139.56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0.28</v>
      </c>
      <c r="E45" t="s">
        <v>17</v>
      </c>
      <c r="F45" s="11">
        <f>B45*D45</f>
        <v>782.9920000000001</v>
      </c>
      <c r="J45" s="20">
        <v>8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6113.660089817199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45">
        <v>0.14</v>
      </c>
      <c r="E48" s="7"/>
      <c r="F48" s="11">
        <f>B48*D48</f>
        <v>391.49600000000004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82</v>
      </c>
      <c r="F50" s="5"/>
      <c r="J50" s="20">
        <v>13</v>
      </c>
      <c r="K50" s="20"/>
      <c r="L50" s="25"/>
      <c r="M50" s="25"/>
    </row>
    <row r="51" spans="2:13" ht="12.75">
      <c r="B51">
        <v>2796.4</v>
      </c>
      <c r="C51" t="s">
        <v>16</v>
      </c>
      <c r="D51" s="11">
        <v>0.67</v>
      </c>
      <c r="E51" t="s">
        <v>17</v>
      </c>
      <c r="F51" s="11">
        <f>B51*D51</f>
        <v>1873.5880000000002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2265.0840000000003</v>
      </c>
      <c r="J52" s="20">
        <v>15</v>
      </c>
      <c r="K52" s="20"/>
      <c r="L52" s="25"/>
      <c r="M52" s="25"/>
    </row>
    <row r="53" spans="1:13" ht="12.75">
      <c r="A53" s="4" t="s">
        <v>34</v>
      </c>
      <c r="J53" s="20">
        <v>16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/>
      <c r="K54" s="20"/>
      <c r="L54" s="31" t="s">
        <v>70</v>
      </c>
      <c r="M54" s="28">
        <f>SUM(M38:M53)</f>
        <v>139.56</v>
      </c>
    </row>
    <row r="55" spans="2:6" ht="12.75">
      <c r="B55">
        <v>2796.4</v>
      </c>
      <c r="C55" t="s">
        <v>16</v>
      </c>
      <c r="D55" s="11">
        <v>1.62</v>
      </c>
      <c r="E55" t="s">
        <v>17</v>
      </c>
      <c r="F55" s="11">
        <f>B55*D55</f>
        <v>4530.168000000001</v>
      </c>
    </row>
    <row r="56" spans="1:6" ht="12.75">
      <c r="A56" s="4" t="s">
        <v>35</v>
      </c>
      <c r="F56" s="32">
        <f>SUM(F55)</f>
        <v>4530.168000000001</v>
      </c>
    </row>
    <row r="57" spans="1:6" ht="12.75">
      <c r="A57" s="1" t="s">
        <v>36</v>
      </c>
      <c r="B57" s="1"/>
      <c r="F57" s="32">
        <f>F28+F35+F46+F52+F56</f>
        <v>27778.1060898172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222.2248487185376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28000.33093853574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41183</v>
      </c>
      <c r="C61" s="40">
        <v>-209746</v>
      </c>
      <c r="D61" s="43">
        <f>F20</f>
        <v>29281.6</v>
      </c>
      <c r="E61" s="43">
        <f>F59</f>
        <v>28000.33093853574</v>
      </c>
      <c r="F61" s="44">
        <f>C61+D61-E61</f>
        <v>-208464.73093853574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2012-12-18T12:53:54Z</dcterms:modified>
  <cp:category/>
  <cp:version/>
  <cp:contentType/>
  <cp:contentStatus/>
</cp:coreProperties>
</file>