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<sst xmlns="http://schemas.openxmlformats.org/spreadsheetml/2006/main" count="134" uniqueCount="107">
  <si>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</si>
  <si>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</si>
  <si>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</si>
  <si>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</si>
  <si>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</si>
  <si>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</si>
  <si>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</si>
  <si>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</si>
  <si>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</si>
  <si>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</si>
  <si>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</si>
  <si>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</si>
  <si>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</si>
  <si>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</si>
  <si>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</si>
  <si>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</si>
  <si>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</si>
  <si>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</si>
  <si>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</si>
  <si>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</si>
  <si>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</si>
  <si>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</si>
  <si>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</si>
  <si>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</si>
  <si>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</si>
  <si>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</si>
  <si>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</si>
  <si>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</si>
  <si>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</si>
  <si>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</si>
  <si>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</si>
  <si>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</si>
  <si>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</si>
  <si>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</si>
  <si>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</si>
  <si>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</si>
  <si>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</si>
  <si>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</si>
  <si>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</si>
  <si>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</si>
  <si>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</si>
  <si>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</si>
  <si>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</si>
  <si>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</si>
  <si>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</si>
  <si>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</si>
  <si>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</si>
  <si>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</si>
  <si>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</si>
  <si>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</si>
  <si>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</si>
  <si>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</si>
  <si>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</si>
  <si>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</si>
  <si>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</si>
  <si>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</si>
  <si>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</si>
  <si>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</si>
  <si>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</si>
  <si>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</si>
  <si>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</si>
  <si>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</si>
  <si>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</si>
  <si>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</si>
  <si>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</si>
  <si>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</si>
  <si>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</si>
  <si>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</si>
  <si>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</si>
  <si>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</si>
  <si>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</si>
  <si>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</si>
  <si>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</si>
  <si>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</si>
  <si>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</si>
  <si>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</si>
  <si>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</si>
  <si>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</si>
  <si>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</si>
  <si>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</si>
  <si>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</si>
  <si>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</si>
  <si>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</si>
  <si>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</si>
  <si>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</si>
  <si>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</si>
  <si>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</si>
  <si>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</si>
  <si>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</si>
  <si>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</si>
  <si>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</si>
  <si>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</si>
  <si>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</si>
  <si>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1.2 Аренда (Спарк,эр-телеком,ростелеком)</t>
  </si>
  <si>
    <t>ост.на 01.10</t>
  </si>
  <si>
    <t>сентябрь</t>
  </si>
  <si>
    <t xml:space="preserve">                    за сентябрь  2012 г.</t>
  </si>
  <si>
    <t>Смена канал-х труб Д 110 ПВХ (3мп) т.п.</t>
  </si>
  <si>
    <t>Труба Д 110 ПВХ</t>
  </si>
  <si>
    <t>3мп</t>
  </si>
  <si>
    <t>Тройник 110</t>
  </si>
  <si>
    <t>6шт</t>
  </si>
  <si>
    <t>Прочистка водостоков, свесов</t>
  </si>
  <si>
    <t>Спиливание деревьев (6шт)</t>
  </si>
  <si>
    <t>Смена ламп (2шт) л/кл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</si>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</sst>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47" sqref="F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2641.1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679.4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284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1644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272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29764.12</v>
      </c>
      <c r="J16" s="15" t="s">
        <v>59</v>
      </c>
      <c r="K16" s="26" t="s">
        <v>60</v>
      </c>
      <c r="L16" s="21">
        <v>3</v>
      </c>
      <c r="M16" s="33">
        <f>L16*81.37*1.202</f>
        <v>293.42022000000003</v>
      </c>
    </row>
    <row r="17" spans="1:13" ht="12.75">
      <c r="A17" t="s">
        <v>10</v>
      </c>
      <c r="F17" s="5">
        <v>20490.39</v>
      </c>
      <c r="J17" s="16" t="s">
        <v>61</v>
      </c>
      <c r="K17" s="18" t="s">
        <v>62</v>
      </c>
      <c r="L17" s="23">
        <v>4.16</v>
      </c>
      <c r="M17" s="33">
        <f>L17*81.37*1.202</f>
        <v>406.8760384</v>
      </c>
    </row>
    <row r="18" spans="2:13" ht="12.75">
      <c r="B18" t="s">
        <v>11</v>
      </c>
      <c r="F18" s="9">
        <f>F17/F16</f>
        <v>0.6884258630861588</v>
      </c>
      <c r="J18" s="20"/>
      <c r="K18" s="27" t="s">
        <v>63</v>
      </c>
      <c r="L18" s="28">
        <f>SUM(L7:L17)</f>
        <v>11.16</v>
      </c>
      <c r="M18" s="34">
        <f>SUM(M7:M17)</f>
        <v>1091.5232184000001</v>
      </c>
    </row>
    <row r="19" spans="1:11" ht="12.75">
      <c r="A19" t="s">
        <v>93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21487.309999999998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1.86</v>
      </c>
      <c r="M22" s="33">
        <f>L22*81.37*1.202</f>
        <v>181.92053640000003</v>
      </c>
    </row>
    <row r="23" spans="10:13" ht="12.75">
      <c r="J23" s="20">
        <v>2</v>
      </c>
      <c r="K23" s="20" t="s">
        <v>102</v>
      </c>
      <c r="L23" s="25">
        <v>3.5</v>
      </c>
      <c r="M23" s="33">
        <f>L23*81.37*1.202*1.15</f>
        <v>393.6721285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60</v>
      </c>
      <c r="M24" s="33">
        <f aca="true" t="shared" si="0" ref="M24:M33">L24*81.37*1.202*1.15</f>
        <v>6748.66506</v>
      </c>
    </row>
    <row r="25" spans="1:13" ht="12.75">
      <c r="A25" t="s">
        <v>15</v>
      </c>
      <c r="D25" t="s">
        <v>81</v>
      </c>
      <c r="F25" s="11">
        <v>2781.62</v>
      </c>
      <c r="J25" s="20">
        <v>4</v>
      </c>
      <c r="K25" s="20" t="s">
        <v>104</v>
      </c>
      <c r="L25" s="25">
        <v>0.14</v>
      </c>
      <c r="M25" s="33">
        <f t="shared" si="0"/>
        <v>15.74688514</v>
      </c>
    </row>
    <row r="26" spans="1:13" ht="12.75">
      <c r="A26" s="6" t="s">
        <v>18</v>
      </c>
      <c r="D26" t="s">
        <v>82</v>
      </c>
      <c r="F26" s="5">
        <v>1626.55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4408.17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87</v>
      </c>
      <c r="C30" s="13"/>
      <c r="D30" s="47">
        <v>1.17</v>
      </c>
      <c r="E30" s="13" t="s">
        <v>17</v>
      </c>
      <c r="F30" s="11">
        <f>E7*D30</f>
        <v>3090.0869999999995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88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2.89</v>
      </c>
      <c r="E32" t="s">
        <v>17</v>
      </c>
      <c r="F32" s="5">
        <v>1820.7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89</v>
      </c>
      <c r="B33">
        <v>679.4</v>
      </c>
      <c r="C33" t="s">
        <v>16</v>
      </c>
      <c r="D33" s="5">
        <v>0.3</v>
      </c>
      <c r="E33" t="s">
        <v>17</v>
      </c>
      <c r="F33" s="11">
        <f>B33*D33</f>
        <v>203.82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90</v>
      </c>
      <c r="B34">
        <v>60</v>
      </c>
      <c r="C34" t="s">
        <v>91</v>
      </c>
      <c r="D34" s="5">
        <v>15.9</v>
      </c>
      <c r="E34" t="s">
        <v>17</v>
      </c>
      <c r="F34" s="11">
        <f>B34*D34</f>
        <v>954</v>
      </c>
      <c r="J34" s="20"/>
      <c r="K34" s="30" t="s">
        <v>63</v>
      </c>
      <c r="L34" s="28">
        <f>SUM(L22:L33)</f>
        <v>65.5</v>
      </c>
      <c r="M34" s="34">
        <f>SUM(M22:M33)</f>
        <v>7340.00461004</v>
      </c>
    </row>
    <row r="35" spans="1:11" ht="12.75">
      <c r="A35" s="4" t="s">
        <v>21</v>
      </c>
      <c r="B35" s="10"/>
      <c r="C35" s="10"/>
      <c r="F35" s="32">
        <f>SUM(F30:F34)</f>
        <v>6068.606999999999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137908</v>
      </c>
      <c r="D37">
        <v>219171.6</v>
      </c>
      <c r="E37">
        <v>2641.1</v>
      </c>
      <c r="F37" s="35">
        <f>C37/D37*E37</f>
        <v>1661.843134785711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90597</v>
      </c>
      <c r="D38">
        <v>219171.6</v>
      </c>
      <c r="E38">
        <v>2641.1</v>
      </c>
      <c r="F38" s="35">
        <f>C38/D38*E38</f>
        <v>1091.7278365445156</v>
      </c>
      <c r="J38" s="20">
        <v>1</v>
      </c>
      <c r="K38" s="20" t="s">
        <v>98</v>
      </c>
      <c r="L38" s="25" t="s">
        <v>99</v>
      </c>
      <c r="M38" s="25">
        <v>135</v>
      </c>
    </row>
    <row r="39" spans="1:13" ht="12.75">
      <c r="A39" t="s">
        <v>25</v>
      </c>
      <c r="F39" s="11">
        <f>M34</f>
        <v>7340.00461004</v>
      </c>
      <c r="J39" s="20">
        <v>2</v>
      </c>
      <c r="K39" s="20" t="s">
        <v>100</v>
      </c>
      <c r="L39" s="25" t="s">
        <v>101</v>
      </c>
      <c r="M39" s="25">
        <v>210</v>
      </c>
    </row>
    <row r="40" spans="1:13" ht="12.75">
      <c r="A40" t="s">
        <v>79</v>
      </c>
      <c r="F40" s="5"/>
      <c r="J40" s="20">
        <v>3</v>
      </c>
      <c r="K40" s="20" t="s">
        <v>105</v>
      </c>
      <c r="L40" s="25" t="s">
        <v>106</v>
      </c>
      <c r="M40" s="25">
        <v>13.04</v>
      </c>
    </row>
    <row r="41" spans="2:13" ht="12.75">
      <c r="B41">
        <v>2641.1</v>
      </c>
      <c r="C41" t="s">
        <v>16</v>
      </c>
      <c r="D41" s="5"/>
      <c r="F41" s="11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358.04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0.27</v>
      </c>
      <c r="E45" t="s">
        <v>17</v>
      </c>
      <c r="F45" s="11">
        <f>B45*D45</f>
        <v>713.097</v>
      </c>
      <c r="J45" s="20">
        <v>8</v>
      </c>
      <c r="K45" s="20"/>
      <c r="L45" s="25"/>
      <c r="M45" s="25"/>
    </row>
    <row r="46" spans="1:13" ht="12.75">
      <c r="A46" s="48" t="s">
        <v>92</v>
      </c>
      <c r="B46" s="48"/>
      <c r="C46" s="48"/>
      <c r="D46" s="48"/>
      <c r="E46" s="48"/>
      <c r="F46" s="49">
        <v>11025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22189.71258137023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2641.1</v>
      </c>
      <c r="C49" t="s">
        <v>72</v>
      </c>
      <c r="D49" s="5">
        <v>0.17</v>
      </c>
      <c r="E49" t="s">
        <v>17</v>
      </c>
      <c r="F49" s="11">
        <f>B49*D49</f>
        <v>448.987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0.66</v>
      </c>
      <c r="E52" t="s">
        <v>17</v>
      </c>
      <c r="F52" s="11">
        <f>B52*D52</f>
        <v>1743.126</v>
      </c>
      <c r="J52" s="20"/>
      <c r="K52" s="20"/>
      <c r="L52" s="31" t="s">
        <v>70</v>
      </c>
      <c r="M52" s="34">
        <f>SUM(M38:M51)</f>
        <v>358.04</v>
      </c>
    </row>
    <row r="53" spans="1:6" ht="12.75">
      <c r="A53" s="4" t="s">
        <v>33</v>
      </c>
      <c r="F53" s="32">
        <f>F49+F52</f>
        <v>2192.113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1.49</v>
      </c>
      <c r="E56" t="s">
        <v>17</v>
      </c>
      <c r="F56" s="11">
        <f>B56*D56</f>
        <v>3935.239</v>
      </c>
    </row>
    <row r="57" spans="1:6" ht="12.75">
      <c r="A57" s="4" t="s">
        <v>35</v>
      </c>
      <c r="F57" s="32">
        <f>SUM(F56)</f>
        <v>3935.239</v>
      </c>
    </row>
    <row r="58" spans="1:6" ht="12.75">
      <c r="A58" s="1" t="s">
        <v>36</v>
      </c>
      <c r="B58" s="1"/>
      <c r="F58" s="32">
        <f>F28+F35+F47+F53+F57</f>
        <v>38793.84158137023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310.35073265096185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39104.192314021195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41153</v>
      </c>
      <c r="C62" s="40">
        <v>89491</v>
      </c>
      <c r="D62" s="45">
        <f>F20</f>
        <v>21487.309999999998</v>
      </c>
      <c r="E62" s="45">
        <f>F60</f>
        <v>39104.192314021195</v>
      </c>
      <c r="F62" s="46">
        <f>C62+D62-E62</f>
        <v>71874.1176859788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2011-12-23T15:49:44Z</cp:lastPrinted>
  <dcterms:created xsi:type="dcterms:W3CDTF">2008-08-18T07:30:19Z</dcterms:created>
  <dcterms:modified xsi:type="dcterms:W3CDTF">2012-12-03T09:01:17Z</dcterms:modified>
  <cp:category/>
  <cp:version/>
  <cp:contentType/>
  <cp:contentStatus/>
</cp:coreProperties>
</file>