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<sst xmlns="http://schemas.openxmlformats.org/spreadsheetml/2006/main" count="130" uniqueCount="103">
  <si>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</si>
  <si>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</si>
  <si>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</si>
  <si>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</si>
  <si>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</si>
  <si>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</si>
  <si>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</si>
  <si>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</si>
  <si>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</si>
  <si>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</si>
  <si>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</si>
  <si>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</si>
  <si>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</si>
  <si>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</si>
  <si>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</si>
  <si>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</si>
  <si>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</si>
  <si>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</si>
  <si>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</si>
  <si>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</si>
  <si>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</si>
  <si>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</si>
  <si>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</si>
  <si>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</si>
  <si>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</si>
  <si>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</si>
  <si>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</si>
  <si>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</si>
  <si>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</si>
  <si>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</si>
  <si>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</si>
  <si>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</si>
  <si>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</si>
  <si>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</si>
  <si>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</si>
  <si>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</si>
  <si>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</si>
  <si>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</si>
  <si>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</si>
  <si>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</si>
  <si>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</si>
  <si>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</si>
  <si>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</si>
  <si>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</si>
  <si>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</si>
  <si>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</si>
  <si>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</si>
  <si>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</si>
  <si>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</si>
  <si>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</si>
  <si>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</si>
  <si>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</si>
  <si>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</si>
  <si>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</si>
  <si>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</si>
  <si>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</si>
  <si>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</si>
  <si>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</si>
  <si>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</si>
  <si>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</si>
  <si>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</si>
  <si>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</si>
  <si>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</si>
  <si>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</si>
  <si>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</si>
  <si>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</si>
  <si>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</si>
  <si>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</si>
  <si>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</si>
  <si>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</si>
  <si>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</si>
  <si>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</si>
  <si>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</si>
  <si>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20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</si>
  <si>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</si>
  <si>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</si>
  <si>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</si>
  <si>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</si>
  <si>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</si>
  <si>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</si>
  <si>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</si>
  <si>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1.2 Аренда (Спарк)</t>
  </si>
  <si>
    <t>1 ставка</t>
  </si>
  <si>
    <t>0,4ставки</t>
  </si>
  <si>
    <t xml:space="preserve">         за</t>
  </si>
  <si>
    <t>((з/пл. и ЕСН администрации ООО , содерж.конторы,оргтехники, почт.канц-е  расходы)</t>
  </si>
  <si>
    <t>3.  Материалы</t>
  </si>
  <si>
    <t>Лампа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</si>
  <si>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</si>
  <si>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</si>
  <si>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</si>
  <si>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</si>
  <si>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</si>
  <si>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01.04</t>
  </si>
  <si>
    <t>март</t>
  </si>
  <si>
    <t xml:space="preserve">                    за март  2012 г. г.</t>
  </si>
  <si>
    <t>Установка заглушек (3шт)</t>
  </si>
  <si>
    <t>Изготовление заглушек</t>
  </si>
  <si>
    <t>Смена ламп (7шт)</t>
  </si>
  <si>
    <t>7шт</t>
  </si>
  <si>
    <t>Смена выключателя (1шт)</t>
  </si>
  <si>
    <t>Выключатель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</si>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</sst>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0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95</v>
      </c>
    </row>
    <row r="3" spans="2:13" ht="12.75">
      <c r="B3" s="1" t="s">
        <v>84</v>
      </c>
      <c r="C3" s="8" t="s">
        <v>94</v>
      </c>
      <c r="D3" s="1" t="s">
        <v>88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3163.7</v>
      </c>
      <c r="F7" t="s">
        <v>72</v>
      </c>
      <c r="J7" s="15"/>
      <c r="K7" s="15" t="s">
        <v>49</v>
      </c>
      <c r="L7" s="21">
        <v>4</v>
      </c>
      <c r="M7" s="33">
        <f>L7*81.37*1.202</f>
        <v>391.22696</v>
      </c>
    </row>
    <row r="8" spans="1:13" ht="12.75">
      <c r="A8" t="s">
        <v>3</v>
      </c>
      <c r="E8">
        <v>820.7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591.1</v>
      </c>
      <c r="F10" t="s">
        <v>72</v>
      </c>
      <c r="J10" s="16"/>
      <c r="K10" s="18" t="s">
        <v>54</v>
      </c>
      <c r="L10" s="23">
        <v>4</v>
      </c>
      <c r="M10" s="33">
        <f>L10*81.37*1.202</f>
        <v>391.22696</v>
      </c>
    </row>
    <row r="11" spans="1:13" ht="12.75">
      <c r="A11" t="s">
        <v>6</v>
      </c>
      <c r="E11">
        <v>4498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345.5</v>
      </c>
      <c r="F12" t="s">
        <v>72</v>
      </c>
      <c r="J12" s="16"/>
      <c r="K12" s="18" t="s">
        <v>53</v>
      </c>
      <c r="L12" s="23">
        <v>2</v>
      </c>
      <c r="M12" s="33">
        <f>L12*81.37*1.202</f>
        <v>195.61348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33082.1</v>
      </c>
      <c r="J16" s="15" t="s">
        <v>59</v>
      </c>
      <c r="K16" s="26" t="s">
        <v>60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31692.25</v>
      </c>
      <c r="J17" s="16" t="s">
        <v>61</v>
      </c>
      <c r="K17" s="18" t="s">
        <v>62</v>
      </c>
      <c r="L17" s="23">
        <v>5.27</v>
      </c>
      <c r="M17" s="33">
        <f>L17*81.37*1.202</f>
        <v>515.4415197999999</v>
      </c>
    </row>
    <row r="18" spans="2:13" ht="12.75">
      <c r="B18" t="s">
        <v>11</v>
      </c>
      <c r="F18" s="9">
        <f>F17/F16</f>
        <v>0.957987854459058</v>
      </c>
      <c r="J18" s="20"/>
      <c r="K18" s="27" t="s">
        <v>63</v>
      </c>
      <c r="L18" s="28">
        <f>SUM(L7:L17)</f>
        <v>19.27</v>
      </c>
      <c r="M18" s="34">
        <f>SUM(M7:M17)</f>
        <v>1884.7358798</v>
      </c>
    </row>
    <row r="19" spans="1:11" ht="12.75">
      <c r="A19" t="s">
        <v>81</v>
      </c>
      <c r="F19" s="5">
        <v>120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31812.25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3.36</v>
      </c>
      <c r="M22" s="33">
        <f>L22*81.37*1.202</f>
        <v>328.63064640000005</v>
      </c>
    </row>
    <row r="23" spans="10:13" ht="12.75">
      <c r="J23" s="20">
        <v>2</v>
      </c>
      <c r="K23" s="20" t="s">
        <v>97</v>
      </c>
      <c r="L23" s="25">
        <v>0.3</v>
      </c>
      <c r="M23" s="33">
        <f aca="true" t="shared" si="0" ref="M23:M35">L23*81.37*1.202</f>
        <v>29.342022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25">
        <v>0.49</v>
      </c>
      <c r="M24" s="33">
        <f t="shared" si="0"/>
        <v>47.925302599999995</v>
      </c>
    </row>
    <row r="25" spans="1:13" ht="12.75">
      <c r="A25" t="s">
        <v>15</v>
      </c>
      <c r="D25" t="s">
        <v>82</v>
      </c>
      <c r="F25" s="11">
        <v>5180.62</v>
      </c>
      <c r="J25" s="20">
        <v>4</v>
      </c>
      <c r="K25" s="20" t="s">
        <v>100</v>
      </c>
      <c r="L25" s="25">
        <v>0.24</v>
      </c>
      <c r="M25" s="33">
        <f t="shared" si="0"/>
        <v>23.4736176</v>
      </c>
    </row>
    <row r="26" spans="1:13" ht="12.75">
      <c r="A26" s="6" t="s">
        <v>18</v>
      </c>
      <c r="D26" t="s">
        <v>83</v>
      </c>
      <c r="F26" s="11">
        <v>1724.15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86</v>
      </c>
      <c r="F27" s="11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6904.77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89</v>
      </c>
      <c r="C30" s="13"/>
      <c r="D30" s="45">
        <v>1.01</v>
      </c>
      <c r="E30" s="13" t="s">
        <v>17</v>
      </c>
      <c r="F30" s="11">
        <f>E7*D30</f>
        <v>3195.337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90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468.99999999999994</v>
      </c>
      <c r="C32" t="s">
        <v>20</v>
      </c>
      <c r="D32" s="5">
        <v>2.73</v>
      </c>
      <c r="E32" t="s">
        <v>17</v>
      </c>
      <c r="F32" s="5">
        <v>1280.37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91</v>
      </c>
      <c r="J33" s="20">
        <v>12</v>
      </c>
      <c r="K33" s="20"/>
      <c r="L33" s="25"/>
      <c r="M33" s="33">
        <f t="shared" si="0"/>
        <v>0</v>
      </c>
    </row>
    <row r="34" spans="2:13" ht="12.75">
      <c r="B34">
        <v>820.7</v>
      </c>
      <c r="C34" t="s">
        <v>16</v>
      </c>
      <c r="D34" s="5">
        <v>0.3</v>
      </c>
      <c r="E34" t="s">
        <v>17</v>
      </c>
      <c r="F34" s="11">
        <f>B34*D34</f>
        <v>246.21</v>
      </c>
      <c r="J34" s="20">
        <v>13</v>
      </c>
      <c r="K34" s="20"/>
      <c r="L34" s="25"/>
      <c r="M34" s="33">
        <f t="shared" si="0"/>
        <v>0</v>
      </c>
    </row>
    <row r="35" spans="1:13" ht="12.75">
      <c r="A35" t="s">
        <v>92</v>
      </c>
      <c r="D35" s="5">
        <v>0</v>
      </c>
      <c r="E35" t="s">
        <v>17</v>
      </c>
      <c r="F35" s="11">
        <f>B35*D35</f>
        <v>0</v>
      </c>
      <c r="J35" s="20">
        <v>14</v>
      </c>
      <c r="K35" s="20"/>
      <c r="L35" s="25"/>
      <c r="M35" s="33">
        <f t="shared" si="0"/>
        <v>0</v>
      </c>
    </row>
    <row r="36" spans="6:13" ht="12.75">
      <c r="F36" s="5">
        <v>0</v>
      </c>
      <c r="J36" s="20"/>
      <c r="K36" s="30" t="s">
        <v>63</v>
      </c>
      <c r="L36" s="28">
        <f>SUM(L22:L35)</f>
        <v>4.39</v>
      </c>
      <c r="M36" s="34">
        <f>SUM(M22:M35)</f>
        <v>429.37158860000005</v>
      </c>
    </row>
    <row r="37" spans="1:11" ht="12.75">
      <c r="A37" s="4" t="s">
        <v>21</v>
      </c>
      <c r="B37" s="10"/>
      <c r="C37" s="10"/>
      <c r="F37" s="32">
        <f>SUM(F30:F36)</f>
        <v>4721.917</v>
      </c>
      <c r="K37" s="1" t="s">
        <v>67</v>
      </c>
    </row>
    <row r="38" spans="1:13" ht="12.75">
      <c r="A38" s="4" t="s">
        <v>22</v>
      </c>
      <c r="B38" s="4"/>
      <c r="J38" s="22" t="s">
        <v>40</v>
      </c>
      <c r="K38" s="22"/>
      <c r="L38" s="22" t="s">
        <v>68</v>
      </c>
      <c r="M38" s="22" t="s">
        <v>46</v>
      </c>
    </row>
    <row r="39" spans="1:13" ht="12.75">
      <c r="A39" t="s">
        <v>23</v>
      </c>
      <c r="C39">
        <v>142896</v>
      </c>
      <c r="D39">
        <v>219171.6</v>
      </c>
      <c r="E39">
        <v>3163.7</v>
      </c>
      <c r="F39" s="35">
        <f>C39/D39*E39</f>
        <v>2062.676346752955</v>
      </c>
      <c r="J39" s="23" t="s">
        <v>41</v>
      </c>
      <c r="K39" s="23" t="s">
        <v>42</v>
      </c>
      <c r="L39" s="23"/>
      <c r="M39" s="23" t="s">
        <v>69</v>
      </c>
    </row>
    <row r="40" spans="1:13" ht="12.75">
      <c r="A40" t="s">
        <v>24</v>
      </c>
      <c r="C40">
        <v>130615</v>
      </c>
      <c r="D40">
        <v>219171.6</v>
      </c>
      <c r="E40">
        <v>3163.7</v>
      </c>
      <c r="F40" s="35">
        <f>C40/D40*E40</f>
        <v>1885.4024677467335</v>
      </c>
      <c r="J40" s="20">
        <v>1</v>
      </c>
      <c r="K40" s="20" t="s">
        <v>87</v>
      </c>
      <c r="L40" s="25" t="s">
        <v>99</v>
      </c>
      <c r="M40" s="25">
        <v>45.64</v>
      </c>
    </row>
    <row r="41" spans="1:13" ht="12.75">
      <c r="A41" t="s">
        <v>25</v>
      </c>
      <c r="F41" s="11">
        <f>M36</f>
        <v>429.37158860000005</v>
      </c>
      <c r="J41" s="20">
        <v>2</v>
      </c>
      <c r="K41" s="20" t="s">
        <v>101</v>
      </c>
      <c r="L41" s="25" t="s">
        <v>102</v>
      </c>
      <c r="M41" s="25">
        <v>32</v>
      </c>
    </row>
    <row r="42" spans="1:13" ht="12.75">
      <c r="A42" t="s">
        <v>79</v>
      </c>
      <c r="F42" s="5"/>
      <c r="J42" s="20">
        <v>3</v>
      </c>
      <c r="K42" s="20"/>
      <c r="L42" s="25"/>
      <c r="M42" s="25"/>
    </row>
    <row r="43" spans="2:13" ht="12.75">
      <c r="B43">
        <v>3163.7</v>
      </c>
      <c r="C43" t="s">
        <v>16</v>
      </c>
      <c r="D43" s="5"/>
      <c r="F43" s="11">
        <f>B43*D43</f>
        <v>0</v>
      </c>
      <c r="J43" s="20">
        <v>4</v>
      </c>
      <c r="K43" s="20"/>
      <c r="L43" s="25"/>
      <c r="M43" s="25"/>
    </row>
    <row r="44" spans="1:13" ht="12.75">
      <c r="A44" t="s">
        <v>26</v>
      </c>
      <c r="F44" s="5">
        <f>M56</f>
        <v>77.64</v>
      </c>
      <c r="J44" s="20">
        <v>5</v>
      </c>
      <c r="K44" s="20"/>
      <c r="L44" s="25"/>
      <c r="M44" s="25"/>
    </row>
    <row r="45" spans="1:13" ht="12.75">
      <c r="A45" t="s">
        <v>27</v>
      </c>
      <c r="F45" s="5"/>
      <c r="J45" s="20">
        <v>7</v>
      </c>
      <c r="K45" s="20"/>
      <c r="L45" s="25"/>
      <c r="M45" s="25"/>
    </row>
    <row r="46" spans="1:13" ht="12.75">
      <c r="A46" t="s">
        <v>28</v>
      </c>
      <c r="F46" s="5"/>
      <c r="J46" s="20">
        <v>8</v>
      </c>
      <c r="K46" s="20"/>
      <c r="L46" s="25"/>
      <c r="M46" s="25"/>
    </row>
    <row r="47" spans="2:13" ht="12.75">
      <c r="B47">
        <v>3163.7</v>
      </c>
      <c r="C47" t="s">
        <v>16</v>
      </c>
      <c r="D47" s="11">
        <v>0.24</v>
      </c>
      <c r="E47" t="s">
        <v>17</v>
      </c>
      <c r="F47" s="11">
        <f>B47*D47</f>
        <v>759.2879999999999</v>
      </c>
      <c r="J47" s="20">
        <v>9</v>
      </c>
      <c r="K47" s="20"/>
      <c r="L47" s="25"/>
      <c r="M47" s="25"/>
    </row>
    <row r="48" spans="1:13" ht="12.75">
      <c r="A48" s="4" t="s">
        <v>29</v>
      </c>
      <c r="B48" s="10"/>
      <c r="C48" s="10"/>
      <c r="F48" s="32">
        <f>SUM(F39:F47)</f>
        <v>5214.3784030996885</v>
      </c>
      <c r="J48" s="20">
        <v>10</v>
      </c>
      <c r="K48" s="20"/>
      <c r="L48" s="25"/>
      <c r="M48" s="25"/>
    </row>
    <row r="49" spans="1:13" ht="12.75">
      <c r="A49" s="4" t="s">
        <v>30</v>
      </c>
      <c r="J49" s="20">
        <v>11</v>
      </c>
      <c r="K49" s="20"/>
      <c r="L49" s="25"/>
      <c r="M49" s="25"/>
    </row>
    <row r="50" spans="1:13" ht="12.75">
      <c r="A50" t="s">
        <v>31</v>
      </c>
      <c r="B50">
        <v>3163.7</v>
      </c>
      <c r="C50" t="s">
        <v>72</v>
      </c>
      <c r="D50" s="5">
        <v>0.17</v>
      </c>
      <c r="E50" t="s">
        <v>17</v>
      </c>
      <c r="F50" s="11">
        <f>B50*D50</f>
        <v>537.829</v>
      </c>
      <c r="J50" s="20">
        <v>12</v>
      </c>
      <c r="K50" s="20"/>
      <c r="L50" s="25"/>
      <c r="M50" s="25"/>
    </row>
    <row r="51" spans="1:13" ht="12.75">
      <c r="A51" t="s">
        <v>32</v>
      </c>
      <c r="F51" s="5"/>
      <c r="J51" s="20">
        <v>13</v>
      </c>
      <c r="K51" s="20"/>
      <c r="L51" s="25"/>
      <c r="M51" s="25"/>
    </row>
    <row r="52" spans="1:13" ht="12.75">
      <c r="A52" s="7" t="s">
        <v>80</v>
      </c>
      <c r="F52" s="5"/>
      <c r="J52" s="20">
        <v>14</v>
      </c>
      <c r="K52" s="20"/>
      <c r="L52" s="25"/>
      <c r="M52" s="25"/>
    </row>
    <row r="53" spans="2:13" ht="12.75">
      <c r="B53">
        <v>3163.7</v>
      </c>
      <c r="C53" t="s">
        <v>16</v>
      </c>
      <c r="D53" s="11">
        <v>0.62</v>
      </c>
      <c r="E53" t="s">
        <v>17</v>
      </c>
      <c r="F53" s="11">
        <f>B53*D53</f>
        <v>1961.494</v>
      </c>
      <c r="J53" s="20">
        <v>15</v>
      </c>
      <c r="K53" s="20"/>
      <c r="L53" s="25"/>
      <c r="M53" s="25"/>
    </row>
    <row r="54" spans="1:13" ht="12.75">
      <c r="A54" s="4" t="s">
        <v>33</v>
      </c>
      <c r="F54" s="32">
        <f>F50+F53</f>
        <v>2499.323</v>
      </c>
      <c r="J54" s="20">
        <v>16</v>
      </c>
      <c r="K54" s="20"/>
      <c r="L54" s="25"/>
      <c r="M54" s="25"/>
    </row>
    <row r="55" spans="1:13" ht="12.75">
      <c r="A55" s="4" t="s">
        <v>34</v>
      </c>
      <c r="J55" s="20">
        <v>17</v>
      </c>
      <c r="K55" s="20"/>
      <c r="L55" s="25"/>
      <c r="M55" s="25"/>
    </row>
    <row r="56" spans="1:13" ht="12.75">
      <c r="A56" s="7" t="s">
        <v>85</v>
      </c>
      <c r="B56" s="7"/>
      <c r="C56" s="7"/>
      <c r="D56" s="7"/>
      <c r="E56" s="7"/>
      <c r="F56" s="7"/>
      <c r="J56" s="20"/>
      <c r="K56" s="20"/>
      <c r="L56" s="31" t="s">
        <v>70</v>
      </c>
      <c r="M56" s="28">
        <f>SUM(M40:M55)</f>
        <v>77.64</v>
      </c>
    </row>
    <row r="57" spans="2:6" ht="12.75">
      <c r="B57">
        <v>3163.7</v>
      </c>
      <c r="C57" t="s">
        <v>16</v>
      </c>
      <c r="D57" s="11">
        <v>1.46</v>
      </c>
      <c r="E57" t="s">
        <v>17</v>
      </c>
      <c r="F57" s="11">
        <f>B57*D57</f>
        <v>4619.0019999999995</v>
      </c>
    </row>
    <row r="58" spans="1:6" ht="12.75">
      <c r="A58" s="4" t="s">
        <v>35</v>
      </c>
      <c r="F58" s="32">
        <f>SUM(F57)</f>
        <v>4619.0019999999995</v>
      </c>
    </row>
    <row r="59" spans="1:6" ht="12.75">
      <c r="A59" s="1" t="s">
        <v>36</v>
      </c>
      <c r="B59" s="1"/>
      <c r="F59" s="32">
        <f>F28+F37+F48+F54+F58</f>
        <v>23959.39040309969</v>
      </c>
    </row>
    <row r="60" spans="1:6" ht="12.75">
      <c r="A60" s="1" t="s">
        <v>38</v>
      </c>
      <c r="B60" s="36">
        <v>0.008</v>
      </c>
      <c r="C60" s="1"/>
      <c r="D60" s="1"/>
      <c r="E60" s="1"/>
      <c r="F60" s="32">
        <f>F59*0.8%</f>
        <v>191.67512322479752</v>
      </c>
    </row>
    <row r="61" spans="1:6" ht="15">
      <c r="A61" s="12" t="s">
        <v>39</v>
      </c>
      <c r="B61" s="12"/>
      <c r="C61" s="12"/>
      <c r="D61" s="12"/>
      <c r="E61" s="12"/>
      <c r="F61" s="42">
        <f>F59+F60</f>
        <v>24151.065526324488</v>
      </c>
    </row>
    <row r="62" spans="2:6" ht="12.75">
      <c r="B62" s="37" t="s">
        <v>75</v>
      </c>
      <c r="C62" s="38" t="s">
        <v>76</v>
      </c>
      <c r="D62" s="22" t="s">
        <v>77</v>
      </c>
      <c r="E62" s="22" t="s">
        <v>78</v>
      </c>
      <c r="F62" s="41" t="s">
        <v>93</v>
      </c>
    </row>
    <row r="63" spans="1:6" ht="12.75">
      <c r="A63" s="13"/>
      <c r="B63" s="39">
        <v>40969</v>
      </c>
      <c r="C63" s="40">
        <v>90145</v>
      </c>
      <c r="D63" s="43">
        <f>F20</f>
        <v>31812.25</v>
      </c>
      <c r="E63" s="43">
        <f>F61</f>
        <v>24151.065526324488</v>
      </c>
      <c r="F63" s="44">
        <f>C63+D63-E63</f>
        <v>97806.18447367552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2011-12-20T10:42:29Z</cp:lastPrinted>
  <dcterms:created xsi:type="dcterms:W3CDTF">2008-08-18T07:30:19Z</dcterms:created>
  <dcterms:modified xsi:type="dcterms:W3CDTF">2012-05-25T07:01:34Z</dcterms:modified>
  <cp:category/>
  <cp:version/>
  <cp:contentType/>
  <cp:contentStatus/>
</cp:coreProperties>
</file>