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<sst xmlns="http://schemas.openxmlformats.org/spreadsheetml/2006/main" count="123" uniqueCount="100">
  <si>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</si>
  <si>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</si>
  <si>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</si>
  <si>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</si>
  <si>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</si>
  <si>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</si>
  <si>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</si>
  <si>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</si>
  <si>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</si>
  <si>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</si>
  <si>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</si>
  <si>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</si>
  <si>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</si>
  <si>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</si>
  <si>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</si>
  <si>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</si>
  <si>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</si>
  <si>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</si>
  <si>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</si>
  <si>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</si>
  <si>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</si>
  <si>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</si>
  <si>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</si>
  <si>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</si>
  <si>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</si>
  <si>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</si>
  <si>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</si>
  <si>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</si>
  <si>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</si>
  <si>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</si>
  <si>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</si>
  <si>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</si>
  <si>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</si>
  <si>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</si>
  <si>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</si>
  <si>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</si>
  <si>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</si>
  <si>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</si>
  <si>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</si>
  <si>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</si>
  <si>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</si>
  <si>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</si>
  <si>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</si>
  <si>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</si>
  <si>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</si>
  <si>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</si>
  <si>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</si>
  <si>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</si>
  <si>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</si>
  <si>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</si>
  <si>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</si>
  <si>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</si>
  <si>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</si>
  <si>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</si>
  <si>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</si>
  <si>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</si>
  <si>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</si>
  <si>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</si>
  <si>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</si>
  <si>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</si>
  <si>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</si>
  <si>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</si>
  <si>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</si>
  <si>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</si>
  <si>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</si>
  <si>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</si>
  <si>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</si>
  <si>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</si>
  <si>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</si>
  <si>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</si>
  <si>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</si>
  <si>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</si>
  <si>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</si>
  <si>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</si>
  <si>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</si>
  <si>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</si>
  <si>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</si>
  <si>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</si>
  <si>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</si>
  <si>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</si>
  <si>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</si>
  <si>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</si>
  <si>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</si>
  <si>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</si>
  <si>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</si>
  <si>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</si>
  <si>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</si>
  <si>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</si>
  <si>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</si>
  <si>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</si>
  <si>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</si>
  <si>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</si>
  <si>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ростелеком)</t>
  </si>
  <si>
    <t>Лампа</t>
  </si>
  <si>
    <t>ост.на 01.11.</t>
  </si>
  <si>
    <t>октябрь</t>
  </si>
  <si>
    <t xml:space="preserve">                    за октябрь  2012 г.</t>
  </si>
  <si>
    <t>3.  Премия за месячник</t>
  </si>
  <si>
    <t>Смена ламп (6шт)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</si>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</sst>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F28" sqref="F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86</v>
      </c>
      <c r="C3" s="8" t="s">
        <v>95</v>
      </c>
      <c r="D3" s="1" t="s">
        <v>87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8</v>
      </c>
      <c r="M7" s="33">
        <f>L7*89.21*1.202</f>
        <v>857.84336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10</v>
      </c>
      <c r="F16" s="11">
        <v>36976.68</v>
      </c>
      <c r="J16" s="15" t="s">
        <v>61</v>
      </c>
      <c r="K16" s="26" t="s">
        <v>62</v>
      </c>
      <c r="L16" s="21">
        <v>4</v>
      </c>
      <c r="M16" s="33">
        <f t="shared" si="0"/>
        <v>428.92168</v>
      </c>
    </row>
    <row r="17" spans="1:13" ht="12.75">
      <c r="A17" t="s">
        <v>11</v>
      </c>
      <c r="F17" s="5">
        <v>35274.69</v>
      </c>
      <c r="J17" s="16" t="s">
        <v>63</v>
      </c>
      <c r="K17" s="18" t="s">
        <v>64</v>
      </c>
      <c r="L17" s="23">
        <v>4.95</v>
      </c>
      <c r="M17" s="33">
        <f t="shared" si="0"/>
        <v>530.790579</v>
      </c>
    </row>
    <row r="18" spans="2:13" ht="12.75">
      <c r="B18" t="s">
        <v>12</v>
      </c>
      <c r="F18" s="9">
        <f>F17/F16</f>
        <v>0.9539712597236962</v>
      </c>
      <c r="J18" s="20"/>
      <c r="K18" s="27" t="s">
        <v>65</v>
      </c>
      <c r="L18" s="28">
        <f>SUM(L7:L17)</f>
        <v>16.95</v>
      </c>
      <c r="M18" s="34">
        <f>SUM(M7:M17)</f>
        <v>1817.555619</v>
      </c>
    </row>
    <row r="19" spans="1:11" ht="12.75">
      <c r="A19" t="s">
        <v>92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35871.61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98</v>
      </c>
      <c r="L22" s="25">
        <v>0.42</v>
      </c>
      <c r="M22" s="33">
        <f>L22*89.21*1.202*1.15</f>
        <v>51.79229285999999</v>
      </c>
    </row>
    <row r="23" spans="10:13" ht="12.75">
      <c r="J23" s="20">
        <v>2</v>
      </c>
      <c r="K23" s="20"/>
      <c r="L23" s="25"/>
      <c r="M23" s="33">
        <f aca="true" t="shared" si="1" ref="M23:M34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16</v>
      </c>
      <c r="D25" t="s">
        <v>84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19</v>
      </c>
      <c r="D26" t="s">
        <v>85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11">
        <v>601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39</v>
      </c>
      <c r="F28" s="32">
        <f>F25+F26+F27</f>
        <v>8296.2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1.31</v>
      </c>
      <c r="E30" t="s">
        <v>18</v>
      </c>
      <c r="F30" s="11">
        <f>E7*D30</f>
        <v>4135.015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487</v>
      </c>
      <c r="C32" t="s">
        <v>21</v>
      </c>
      <c r="D32" s="5">
        <v>2.89</v>
      </c>
      <c r="E32" t="s">
        <v>18</v>
      </c>
      <c r="F32" s="11">
        <v>1407.43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90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91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5542.445000000001</v>
      </c>
      <c r="J35" s="20"/>
      <c r="K35" s="30" t="s">
        <v>65</v>
      </c>
      <c r="L35" s="28">
        <f>SUM(L22:L34)</f>
        <v>0.42</v>
      </c>
      <c r="M35" s="34">
        <f>SUM(M22:M34)</f>
        <v>51.79229285999999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156985</v>
      </c>
      <c r="D37">
        <v>219171.6</v>
      </c>
      <c r="E37">
        <v>3156.5</v>
      </c>
      <c r="F37" s="35">
        <f>C37/D37*E37</f>
        <v>2260.8912491399433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126260</v>
      </c>
      <c r="D38">
        <v>219171.6</v>
      </c>
      <c r="E38">
        <v>3156.5</v>
      </c>
      <c r="F38" s="35">
        <f>C38/D38*E38</f>
        <v>1818.3911145422126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51.79229285999999</v>
      </c>
      <c r="J39" s="20">
        <v>1</v>
      </c>
      <c r="K39" s="20" t="s">
        <v>93</v>
      </c>
      <c r="L39" s="25" t="s">
        <v>99</v>
      </c>
      <c r="M39" s="25">
        <v>39.12</v>
      </c>
    </row>
    <row r="40" spans="1:13" ht="12.75">
      <c r="A40" t="s">
        <v>83</v>
      </c>
      <c r="J40" s="20">
        <v>2</v>
      </c>
      <c r="K40" s="20"/>
      <c r="L40" s="25"/>
      <c r="M40" s="25"/>
    </row>
    <row r="41" spans="2:13" ht="12.75">
      <c r="B41">
        <v>3156.5</v>
      </c>
      <c r="C41" t="s">
        <v>17</v>
      </c>
      <c r="D41" s="5"/>
      <c r="F41" s="11">
        <v>721.2</v>
      </c>
      <c r="J41" s="20">
        <v>3</v>
      </c>
      <c r="K41" s="20"/>
      <c r="L41" s="25"/>
      <c r="M41" s="25"/>
    </row>
    <row r="42" spans="1:13" ht="12.75">
      <c r="A42" t="s">
        <v>27</v>
      </c>
      <c r="F42" s="5">
        <f>M55</f>
        <v>39.12</v>
      </c>
      <c r="J42" s="20">
        <v>4</v>
      </c>
      <c r="K42" s="20"/>
      <c r="L42" s="25"/>
      <c r="M42" s="25"/>
    </row>
    <row r="43" spans="1:13" ht="12.75">
      <c r="A43" t="s">
        <v>28</v>
      </c>
      <c r="F43" s="5"/>
      <c r="J43" s="20">
        <v>5</v>
      </c>
      <c r="K43" s="20"/>
      <c r="L43" s="25"/>
      <c r="M43" s="25"/>
    </row>
    <row r="44" spans="1:13" ht="12.75">
      <c r="A44" t="s">
        <v>29</v>
      </c>
      <c r="F44" s="5"/>
      <c r="J44" s="20">
        <v>6</v>
      </c>
      <c r="K44" s="20"/>
      <c r="L44" s="25"/>
      <c r="M44" s="25"/>
    </row>
    <row r="45" spans="2:13" ht="12.75">
      <c r="B45">
        <v>3156.5</v>
      </c>
      <c r="C45" t="s">
        <v>17</v>
      </c>
      <c r="D45" s="11">
        <v>0.28</v>
      </c>
      <c r="E45" t="s">
        <v>18</v>
      </c>
      <c r="F45" s="5">
        <f>B45*D45</f>
        <v>883.82</v>
      </c>
      <c r="J45" s="20">
        <v>7</v>
      </c>
      <c r="K45" s="20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5775.214656542155</v>
      </c>
      <c r="J46" s="20">
        <v>8</v>
      </c>
      <c r="K46" s="20"/>
      <c r="L46" s="25"/>
      <c r="M46" s="25"/>
    </row>
    <row r="47" spans="1:13" ht="12.75">
      <c r="A47" s="4" t="s">
        <v>31</v>
      </c>
      <c r="J47" s="20">
        <v>9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0.14</v>
      </c>
      <c r="E48" t="s">
        <v>18</v>
      </c>
      <c r="F48" s="11">
        <f>B48*D48</f>
        <v>441.91</v>
      </c>
      <c r="J48" s="20">
        <v>10</v>
      </c>
      <c r="K48" s="20"/>
      <c r="L48" s="25"/>
      <c r="M48" s="25"/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0.67</v>
      </c>
      <c r="E51" t="s">
        <v>18</v>
      </c>
      <c r="F51" s="11">
        <f>B51*D51</f>
        <v>2114.855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2556.765</v>
      </c>
      <c r="J52" s="20">
        <v>14</v>
      </c>
      <c r="K52" s="20"/>
      <c r="L52" s="25"/>
      <c r="M52" s="25"/>
    </row>
    <row r="53" spans="1:13" ht="12.75">
      <c r="A53" s="4" t="s">
        <v>35</v>
      </c>
      <c r="J53" s="20">
        <v>15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1.62</v>
      </c>
      <c r="E55" t="s">
        <v>18</v>
      </c>
      <c r="F55" s="5">
        <f>B55*D55</f>
        <v>5113.530000000001</v>
      </c>
      <c r="J55" s="20"/>
      <c r="K55" s="20"/>
      <c r="L55" s="31" t="s">
        <v>72</v>
      </c>
      <c r="M55" s="28">
        <f>SUM(M39:M53)</f>
        <v>39.12</v>
      </c>
    </row>
    <row r="56" spans="1:6" ht="12.75">
      <c r="A56" s="4" t="s">
        <v>37</v>
      </c>
      <c r="F56" s="8">
        <f>SUM(F55)</f>
        <v>5113.530000000001</v>
      </c>
    </row>
    <row r="57" spans="1:6" ht="12.75">
      <c r="A57" s="1" t="s">
        <v>38</v>
      </c>
      <c r="B57" s="1"/>
      <c r="F57" s="32">
        <f>F28+F35+F46+F52+F56</f>
        <v>27284.154656542152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218.27323725233722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27502.42789379449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94</v>
      </c>
    </row>
    <row r="61" spans="1:6" ht="12.75">
      <c r="A61" s="13"/>
      <c r="B61" s="39">
        <v>41183</v>
      </c>
      <c r="C61" s="40">
        <v>10916</v>
      </c>
      <c r="D61" s="43">
        <f>F20</f>
        <v>35871.61</v>
      </c>
      <c r="E61" s="43">
        <f>F59</f>
        <v>27502.42789379449</v>
      </c>
      <c r="F61" s="44">
        <f>C61+D61-E61</f>
        <v>19285.18210620551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2012-12-18T13:13:09Z</dcterms:modified>
  <cp:category/>
  <cp:version/>
  <cp:contentType/>
  <cp:contentStatus/>
</cp:coreProperties>
</file>