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<sst xmlns="http://schemas.openxmlformats.org/spreadsheetml/2006/main" count="132" uniqueCount="106">
  <si>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</si>
  <si>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</si>
  <si>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</si>
  <si>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</si>
  <si>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</si>
  <si>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</si>
  <si>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</si>
  <si>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</si>
  <si>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</si>
  <si>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</si>
  <si>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</si>
  <si>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</si>
  <si>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</si>
  <si>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</si>
  <si>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</si>
  <si>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</si>
  <si>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</si>
  <si>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</si>
  <si>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</si>
  <si>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</si>
  <si>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</si>
  <si>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</si>
  <si>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</si>
  <si>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</si>
  <si>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</si>
  <si>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</si>
  <si>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</si>
  <si>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</si>
  <si>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</si>
  <si>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</si>
  <si>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</si>
  <si>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</si>
  <si>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</si>
  <si>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</si>
  <si>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</si>
  <si>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</si>
  <si>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</si>
  <si>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</si>
  <si>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</si>
  <si>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</si>
  <si>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</si>
  <si>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</si>
  <si>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</si>
  <si>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</si>
  <si>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</si>
  <si>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</si>
  <si>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</si>
  <si>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</si>
  <si>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</si>
  <si>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</si>
  <si>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</si>
  <si>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</si>
  <si>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</si>
  <si>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</si>
  <si>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</si>
  <si>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</si>
  <si>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</si>
  <si>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</si>
  <si>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</si>
  <si>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</si>
  <si>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</si>
  <si>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</si>
  <si>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</si>
  <si>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</si>
  <si>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</si>
  <si>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</si>
  <si>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</si>
  <si>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</si>
  <si>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</si>
  <si>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</si>
  <si>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</si>
  <si>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</si>
  <si>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</si>
  <si>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</si>
  <si>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</si>
  <si>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</si>
  <si>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</si>
  <si>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</si>
  <si>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</si>
  <si>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</si>
  <si>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</si>
  <si>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</si>
  <si>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</si>
  <si>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</si>
  <si>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</si>
  <si>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</si>
  <si>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</si>
  <si>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</si>
  <si>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</si>
  <si>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</si>
  <si>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(Спарк,ростелеком)</t>
  </si>
  <si>
    <t xml:space="preserve">3. </t>
  </si>
  <si>
    <t>1шт</t>
  </si>
  <si>
    <t>Лампа</t>
  </si>
  <si>
    <t>ост.на 01.09</t>
  </si>
  <si>
    <t>август</t>
  </si>
  <si>
    <t xml:space="preserve">                    за  август  2012 г.</t>
  </si>
  <si>
    <t>Замок</t>
  </si>
  <si>
    <t>Смена замка (1шт) щитовая</t>
  </si>
  <si>
    <t>Откачка воды из техподполий</t>
  </si>
  <si>
    <t>Снятие заглушек, заполнение системы водой</t>
  </si>
  <si>
    <t xml:space="preserve">Смена ламп (6шт) </t>
  </si>
  <si>
    <t>6шт</t>
  </si>
  <si>
    <t>Смена эл.провода (10мп) п-д2</t>
  </si>
  <si>
    <t>Эл.провод</t>
  </si>
  <si>
    <t>10мп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</si>
</sst>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24865.61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22652.75</v>
      </c>
      <c r="J17" s="16" t="s">
        <v>61</v>
      </c>
      <c r="K17" s="18" t="s">
        <v>62</v>
      </c>
      <c r="L17" s="23">
        <v>5.28</v>
      </c>
      <c r="M17" s="33">
        <f>L17*81.37*1.202</f>
        <v>516.4195872</v>
      </c>
    </row>
    <row r="18" spans="2:13" ht="12.75">
      <c r="B18" t="s">
        <v>11</v>
      </c>
      <c r="F18" s="9">
        <f>F17/F16</f>
        <v>0.9110072103600113</v>
      </c>
      <c r="J18" s="20"/>
      <c r="K18" s="27" t="s">
        <v>63</v>
      </c>
      <c r="L18" s="28">
        <f>SUM(L7:L17)</f>
        <v>14.280000000000001</v>
      </c>
      <c r="M18" s="34">
        <f>SUM(M7:M17)</f>
        <v>1396.6802472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23249.67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1.07</v>
      </c>
      <c r="M22" s="33">
        <f>L22*81.37*1.202*1.15</f>
        <v>120.35119357</v>
      </c>
    </row>
    <row r="23" spans="10:13" ht="12.75">
      <c r="J23" s="20">
        <v>2</v>
      </c>
      <c r="K23" s="20" t="s">
        <v>99</v>
      </c>
      <c r="L23" s="25">
        <v>2.1</v>
      </c>
      <c r="M23" s="33">
        <f aca="true" t="shared" si="0" ref="M23:M37">L23*81.37*1.202*1.15</f>
        <v>236.2032771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100</v>
      </c>
      <c r="L24" s="25">
        <v>11</v>
      </c>
      <c r="M24" s="33">
        <f t="shared" si="0"/>
        <v>1237.255261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101</v>
      </c>
      <c r="L25" s="25">
        <v>0.42</v>
      </c>
      <c r="M25" s="33">
        <f t="shared" si="0"/>
        <v>47.24065542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 t="s">
        <v>103</v>
      </c>
      <c r="L26" s="25">
        <v>1.9</v>
      </c>
      <c r="M26" s="33">
        <f t="shared" si="0"/>
        <v>213.70772689999998</v>
      </c>
    </row>
    <row r="27" spans="1:13" ht="12.75">
      <c r="A27" s="6" t="s">
        <v>91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6">
        <v>1.17</v>
      </c>
      <c r="E30" s="13" t="s">
        <v>17</v>
      </c>
      <c r="F30" s="11">
        <f>E7*D30</f>
        <v>3328.533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1490</v>
      </c>
      <c r="C32" t="s">
        <v>20</v>
      </c>
      <c r="D32" s="5">
        <v>2.02</v>
      </c>
      <c r="E32" t="s">
        <v>17</v>
      </c>
      <c r="F32" s="5">
        <v>3009.8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6338.3330000000005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143189</v>
      </c>
      <c r="D37">
        <v>219171.6</v>
      </c>
      <c r="E37">
        <v>2844.9</v>
      </c>
      <c r="F37" s="35">
        <f>C37/D37*E37</f>
        <v>1858.6276054926825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107658</v>
      </c>
      <c r="D38">
        <v>219171.6</v>
      </c>
      <c r="E38">
        <v>2844.9</v>
      </c>
      <c r="F38" s="35">
        <f>C38/D38*E38</f>
        <v>1397.4266930569472</v>
      </c>
      <c r="J38" s="20"/>
      <c r="K38" s="30" t="s">
        <v>63</v>
      </c>
      <c r="L38" s="28">
        <f>SUM(L22:L37)</f>
        <v>16.49</v>
      </c>
      <c r="M38" s="34">
        <f>SUM(M22:M37)</f>
        <v>1854.7581139899999</v>
      </c>
    </row>
    <row r="39" spans="1:11" ht="12.75">
      <c r="A39" t="s">
        <v>25</v>
      </c>
      <c r="F39" s="11">
        <f>M38</f>
        <v>1854.7581139899999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M57</f>
        <v>361.62</v>
      </c>
      <c r="J42" s="20">
        <v>1</v>
      </c>
      <c r="K42" s="20" t="s">
        <v>97</v>
      </c>
      <c r="L42" s="25" t="s">
        <v>92</v>
      </c>
      <c r="M42" s="25">
        <v>155</v>
      </c>
    </row>
    <row r="43" spans="1:13" ht="12.75">
      <c r="A43" t="s">
        <v>27</v>
      </c>
      <c r="F43" s="5"/>
      <c r="J43" s="20">
        <v>2</v>
      </c>
      <c r="K43" s="20" t="s">
        <v>93</v>
      </c>
      <c r="L43" s="25" t="s">
        <v>102</v>
      </c>
      <c r="M43" s="25">
        <v>39.12</v>
      </c>
    </row>
    <row r="44" spans="1:13" ht="12.75">
      <c r="A44" t="s">
        <v>28</v>
      </c>
      <c r="F44" s="5"/>
      <c r="J44" s="20">
        <v>3</v>
      </c>
      <c r="K44" s="20" t="s">
        <v>104</v>
      </c>
      <c r="L44" s="25" t="s">
        <v>105</v>
      </c>
      <c r="M44" s="25">
        <v>167.5</v>
      </c>
    </row>
    <row r="45" spans="2:13" ht="12.75">
      <c r="B45">
        <v>2844.9</v>
      </c>
      <c r="C45" t="s">
        <v>16</v>
      </c>
      <c r="D45" s="11">
        <v>0.21</v>
      </c>
      <c r="E45" t="s">
        <v>17</v>
      </c>
      <c r="F45" s="11">
        <f>B45*D45</f>
        <v>597.429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6069.86141253963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0.69</v>
      </c>
      <c r="E51" t="s">
        <v>17</v>
      </c>
      <c r="F51" s="11">
        <f>B51*D51</f>
        <v>1962.981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2446.614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1.29</v>
      </c>
      <c r="E55" t="s">
        <v>17</v>
      </c>
      <c r="F55" s="11">
        <f>B55*D55</f>
        <v>3669.9210000000003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3669.9210000000003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25860.539412539634</v>
      </c>
      <c r="J57" s="20"/>
      <c r="K57" s="20"/>
      <c r="L57" s="31" t="s">
        <v>70</v>
      </c>
      <c r="M57" s="34">
        <f>SUM(M42:M56)</f>
        <v>361.62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206.88431530031707</v>
      </c>
    </row>
    <row r="59" spans="1:6" ht="15">
      <c r="A59" s="12" t="s">
        <v>39</v>
      </c>
      <c r="B59" s="12"/>
      <c r="C59" s="45"/>
      <c r="D59" s="45"/>
      <c r="E59" s="45"/>
      <c r="F59" s="42">
        <f>F57+F58</f>
        <v>26067.423727839952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41122</v>
      </c>
      <c r="C61" s="40">
        <v>-381359</v>
      </c>
      <c r="D61" s="43">
        <f>F20</f>
        <v>23249.67</v>
      </c>
      <c r="E61" s="43">
        <f>F59</f>
        <v>26067.423727839952</v>
      </c>
      <c r="F61" s="44">
        <f>C61+D61-E61</f>
        <v>-384176.75372783997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2012-11-07T11:34:44Z</dcterms:modified>
  <cp:category/>
  <cp:version/>
  <cp:contentType/>
  <cp:contentStatus/>
</cp:coreProperties>
</file>