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<sst xmlns="http://schemas.openxmlformats.org/spreadsheetml/2006/main" count="126" uniqueCount="99">
  <si>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</si>
  <si>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</si>
  <si>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</si>
  <si>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</si>
  <si>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</si>
  <si>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</si>
  <si>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</si>
  <si>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</si>
  <si>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</si>
  <si>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</si>
  <si>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</si>
  <si>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</si>
  <si>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</si>
  <si>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</si>
  <si>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</si>
  <si>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</si>
  <si>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</si>
  <si>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</si>
  <si>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</si>
  <si>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</si>
  <si>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</si>
  <si>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</si>
  <si>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</si>
  <si>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</si>
  <si>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</si>
  <si>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</si>
  <si>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</si>
  <si>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</si>
  <si>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</si>
  <si>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</si>
  <si>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</si>
  <si>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</si>
  <si>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</si>
  <si>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</si>
  <si>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</si>
  <si>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</si>
  <si>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</si>
  <si>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</si>
  <si>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</si>
  <si>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</si>
  <si>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</si>
  <si>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</si>
  <si>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</si>
  <si>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</si>
  <si>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</si>
  <si>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</si>
  <si>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</si>
  <si>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</si>
  <si>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</si>
  <si>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</si>
  <si>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</si>
  <si>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</si>
  <si>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</si>
  <si>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</si>
  <si>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</si>
  <si>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</si>
  <si>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</si>
  <si>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</si>
  <si>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</si>
  <si>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</si>
  <si>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</si>
  <si>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</si>
  <si>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</si>
  <si>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</si>
  <si>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</si>
  <si>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</si>
  <si>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</si>
  <si>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</si>
  <si>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</si>
  <si>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</si>
  <si>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</si>
  <si>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</si>
  <si>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</si>
  <si>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</si>
  <si>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</si>
  <si>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</si>
  <si>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</si>
  <si>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</si>
  <si>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</si>
  <si>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</si>
  <si>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</si>
  <si>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</si>
  <si>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</si>
  <si>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</si>
  <si>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</si>
  <si>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</si>
  <si>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</si>
  <si>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</si>
  <si>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</si>
  <si>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</si>
  <si>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</si>
  <si>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</si>
  <si>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</si>
  <si>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Лампа</t>
  </si>
  <si>
    <t>ост.на 01.05.</t>
  </si>
  <si>
    <t>апрель</t>
  </si>
  <si>
    <t xml:space="preserve">                    за апрель  2012 г.</t>
  </si>
  <si>
    <t>Смена ламп (15шт) л/кл</t>
  </si>
  <si>
    <t>15шт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</si>
</sst>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5</v>
      </c>
      <c r="M12" s="33">
        <f>L12*81.37*1.202</f>
        <v>489.0337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36373.85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35647.25</v>
      </c>
      <c r="J17" s="16" t="s">
        <v>61</v>
      </c>
      <c r="K17" s="18" t="s">
        <v>62</v>
      </c>
      <c r="L17" s="23">
        <v>5.02</v>
      </c>
      <c r="M17" s="33">
        <f>L17*81.37*1.202</f>
        <v>490.9898348</v>
      </c>
    </row>
    <row r="18" spans="2:13" ht="12.75">
      <c r="B18" t="s">
        <v>11</v>
      </c>
      <c r="F18" s="9">
        <f>F17/F16</f>
        <v>0.9800241107278993</v>
      </c>
      <c r="J18" s="20"/>
      <c r="K18" s="27" t="s">
        <v>63</v>
      </c>
      <c r="L18" s="28">
        <f>SUM(L7:L17)</f>
        <v>23.02</v>
      </c>
      <c r="M18" s="34">
        <f>SUM(M7:M17)</f>
        <v>2251.5111548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36167.25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1.05</v>
      </c>
      <c r="M22" s="33">
        <f>L22*81.37*1.202</f>
        <v>102.69707700000001</v>
      </c>
    </row>
    <row r="23" spans="10:13" ht="12.75">
      <c r="J23" s="20">
        <v>2</v>
      </c>
      <c r="K23" s="20"/>
      <c r="L23" s="25"/>
      <c r="M23" s="33">
        <f aca="true" t="shared" si="0" ref="M23:M33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/>
      <c r="L25" s="44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/>
      <c r="L26" s="44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8">
        <v>1.02</v>
      </c>
      <c r="E30" s="13" t="s">
        <v>17</v>
      </c>
      <c r="F30" s="11">
        <f>E7*D30</f>
        <v>3543.48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589</v>
      </c>
      <c r="C32" t="s">
        <v>20</v>
      </c>
      <c r="D32" s="5">
        <v>2.73</v>
      </c>
      <c r="E32" t="s">
        <v>17</v>
      </c>
      <c r="F32" s="5">
        <v>1607.97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1.05</v>
      </c>
      <c r="M34" s="34">
        <f>SUM(M22:M33)</f>
        <v>102.69707700000001</v>
      </c>
    </row>
    <row r="35" spans="3:11" ht="12.75">
      <c r="C35" t="s">
        <v>92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5151.45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138201</v>
      </c>
      <c r="D38">
        <v>219171.6</v>
      </c>
      <c r="E38">
        <v>3474</v>
      </c>
      <c r="F38" s="35">
        <f>C38/D38*E38</f>
        <v>2190.567911170973</v>
      </c>
      <c r="J38" s="20">
        <v>1</v>
      </c>
      <c r="K38" s="20" t="s">
        <v>93</v>
      </c>
      <c r="L38" s="25" t="s">
        <v>98</v>
      </c>
      <c r="M38" s="25">
        <v>97.8</v>
      </c>
    </row>
    <row r="39" spans="1:13" ht="12.75">
      <c r="A39" t="s">
        <v>24</v>
      </c>
      <c r="C39">
        <v>142066</v>
      </c>
      <c r="D39">
        <v>219171.6</v>
      </c>
      <c r="E39">
        <v>3474</v>
      </c>
      <c r="F39" s="35">
        <f>C39/D39*E39</f>
        <v>2251.8304561357404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102.69707700000001</v>
      </c>
      <c r="J40" s="20">
        <v>3</v>
      </c>
      <c r="K40" s="20"/>
      <c r="L40" s="25"/>
      <c r="M40" s="25"/>
    </row>
    <row r="41" spans="1:13" ht="12.75">
      <c r="A41" t="s">
        <v>79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v>721.2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97.8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0.24</v>
      </c>
      <c r="E46" t="s">
        <v>17</v>
      </c>
      <c r="F46" s="11">
        <f>B46*D46</f>
        <v>833.76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6197.855444306713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3474</v>
      </c>
      <c r="C49" t="s">
        <v>72</v>
      </c>
      <c r="D49" s="5">
        <v>0.17</v>
      </c>
      <c r="E49" t="s">
        <v>17</v>
      </c>
      <c r="F49" s="11">
        <f>B49*D49</f>
        <v>590.58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3474</v>
      </c>
      <c r="C52" t="s">
        <v>16</v>
      </c>
      <c r="D52" s="11">
        <v>0.63</v>
      </c>
      <c r="E52" t="s">
        <v>17</v>
      </c>
      <c r="F52" s="11">
        <f>B52*D52</f>
        <v>2188.62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2779.2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/>
      <c r="K55" s="20"/>
      <c r="L55" s="31" t="s">
        <v>70</v>
      </c>
      <c r="M55" s="34">
        <f>SUM(M38:M54)</f>
        <v>97.8</v>
      </c>
    </row>
    <row r="56" spans="2:6" ht="12.75">
      <c r="B56">
        <v>3474</v>
      </c>
      <c r="C56" t="s">
        <v>16</v>
      </c>
      <c r="D56" s="11">
        <v>1</v>
      </c>
      <c r="E56" t="s">
        <v>17</v>
      </c>
      <c r="F56" s="11">
        <f>B56*D56</f>
        <v>3474</v>
      </c>
    </row>
    <row r="57" spans="1:6" ht="12.75">
      <c r="A57" s="4" t="s">
        <v>35</v>
      </c>
      <c r="F57" s="8">
        <f>SUM(F56)</f>
        <v>3474</v>
      </c>
    </row>
    <row r="58" spans="1:6" ht="12.75">
      <c r="A58" s="1" t="s">
        <v>36</v>
      </c>
      <c r="B58" s="1"/>
      <c r="F58" s="32">
        <f>F28+F36+F47+F53+F57</f>
        <v>24851.285444306715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198.81028355445372</v>
      </c>
    </row>
    <row r="60" spans="1:6" ht="15">
      <c r="A60" s="12" t="s">
        <v>39</v>
      </c>
      <c r="B60" s="12"/>
      <c r="C60" s="12"/>
      <c r="D60" s="12"/>
      <c r="E60" s="12"/>
      <c r="F60" s="45">
        <f>F58+F59</f>
        <v>25050.095727861168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41000</v>
      </c>
      <c r="C62" s="40">
        <v>460</v>
      </c>
      <c r="D62" s="46">
        <f>F20</f>
        <v>36167.25</v>
      </c>
      <c r="E62" s="46">
        <f>F60</f>
        <v>25050.095727861168</v>
      </c>
      <c r="F62" s="47">
        <f>C62+D62-E62</f>
        <v>11577.154272138832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2012-07-03T19:28:30Z</dcterms:modified>
  <cp:category/>
  <cp:version/>
  <cp:contentType/>
  <cp:contentStatus/>
</cp:coreProperties>
</file>