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<sst xmlns="http://schemas.openxmlformats.org/spreadsheetml/2006/main" count="128" uniqueCount="101">
  <si>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</si>
  <si>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</si>
  <si>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</si>
  <si>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</si>
  <si>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</si>
  <si>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</si>
  <si>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</si>
  <si>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</si>
  <si>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</si>
  <si>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</si>
  <si>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</si>
  <si>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</si>
  <si>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</si>
  <si>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</si>
  <si>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</si>
  <si>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</si>
  <si>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</si>
  <si>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</si>
  <si>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</si>
  <si>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</si>
  <si>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</si>
  <si>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</si>
  <si>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</si>
  <si>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</si>
  <si>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</si>
  <si>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</si>
  <si>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</si>
  <si>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</si>
  <si>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</si>
  <si>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</si>
  <si>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</si>
  <si>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</si>
  <si>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</si>
  <si>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</si>
  <si>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</si>
  <si>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</si>
  <si>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</si>
  <si>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</si>
  <si>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</si>
  <si>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</si>
  <si>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</si>
  <si>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</si>
  <si>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</si>
  <si>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</si>
  <si>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</si>
  <si>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</si>
  <si>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</si>
  <si>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</si>
  <si>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</si>
  <si>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</si>
  <si>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</si>
  <si>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</si>
  <si>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</si>
  <si>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</si>
  <si>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</si>
  <si>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</si>
  <si>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</si>
  <si>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</si>
  <si>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</si>
  <si>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</si>
  <si>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</si>
  <si>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</si>
  <si>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</si>
  <si>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</si>
  <si>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</si>
  <si>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</si>
  <si>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</si>
  <si>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</si>
  <si>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</si>
  <si>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</si>
  <si>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</si>
  <si>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</si>
  <si>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</si>
  <si>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</si>
  <si>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</si>
  <si>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</si>
  <si>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</si>
  <si>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</si>
  <si>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</si>
  <si>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1,1 ставка</t>
  </si>
  <si>
    <t>0,5 ставки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</si>
  <si>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</si>
  <si>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</si>
  <si>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</si>
  <si>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</si>
  <si>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</si>
  <si>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</si>
  <si>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</si>
  <si>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</si>
  <si>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</si>
  <si>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</si>
  <si>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</si>
  <si>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Арендаторы (Спарк,интер-телеком,ростелеком)</t>
  </si>
  <si>
    <t>ост.на 01.10.</t>
  </si>
  <si>
    <t>сентябрь</t>
  </si>
  <si>
    <t xml:space="preserve">                    за сентябрь  2012 г.</t>
  </si>
  <si>
    <t>Зачеканка канал-х раструбов</t>
  </si>
  <si>
    <t>Смена ламп (10шт)</t>
  </si>
  <si>
    <t>Лампа</t>
  </si>
  <si>
    <t>10шт</t>
  </si>
  <si>
    <t>Стравливание воздуха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</si>
</sst>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L25" sqref="L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95</v>
      </c>
    </row>
    <row r="3" spans="2:13" ht="12.75">
      <c r="B3" s="1" t="s">
        <v>82</v>
      </c>
      <c r="C3" s="8" t="s">
        <v>94</v>
      </c>
      <c r="D3" s="1" t="s">
        <v>87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3654.2</v>
      </c>
      <c r="F7" t="s">
        <v>71</v>
      </c>
      <c r="J7" s="15"/>
      <c r="K7" s="15" t="s">
        <v>48</v>
      </c>
      <c r="L7" s="21">
        <v>7</v>
      </c>
      <c r="M7" s="33">
        <f>L7*81.37*1.202</f>
        <v>684.64718</v>
      </c>
    </row>
    <row r="8" spans="1:13" ht="12.75">
      <c r="A8" t="s">
        <v>3</v>
      </c>
      <c r="E8">
        <v>1239.4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1230</v>
      </c>
      <c r="F10" t="s">
        <v>71</v>
      </c>
      <c r="J10" s="16"/>
      <c r="K10" s="18" t="s">
        <v>53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3637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427</v>
      </c>
      <c r="F12" t="s">
        <v>71</v>
      </c>
      <c r="J12" s="16"/>
      <c r="K12" s="18" t="s">
        <v>52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42770.79</v>
      </c>
      <c r="J16" s="15" t="s">
        <v>58</v>
      </c>
      <c r="K16" s="26" t="s">
        <v>59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42028.12</v>
      </c>
      <c r="J17" s="16" t="s">
        <v>60</v>
      </c>
      <c r="K17" s="18" t="s">
        <v>61</v>
      </c>
      <c r="L17" s="23">
        <v>4.45</v>
      </c>
      <c r="M17" s="33">
        <f>L17*81.37*1.202</f>
        <v>435.239993</v>
      </c>
    </row>
    <row r="18" spans="2:13" ht="12.75">
      <c r="B18" t="s">
        <v>11</v>
      </c>
      <c r="F18" s="9">
        <f>F17/F16</f>
        <v>0.982636046703837</v>
      </c>
      <c r="J18" s="20"/>
      <c r="K18" s="27" t="s">
        <v>62</v>
      </c>
      <c r="L18" s="28">
        <f>SUM(L7:L17)</f>
        <v>15.45</v>
      </c>
      <c r="M18" s="34">
        <f>SUM(M7:M17)</f>
        <v>1511.114133</v>
      </c>
    </row>
    <row r="19" spans="1:11" ht="12.75">
      <c r="A19" t="s">
        <v>92</v>
      </c>
      <c r="F19" s="5">
        <v>946.92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42975.04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35">
        <v>1</v>
      </c>
      <c r="K22" s="36" t="s">
        <v>96</v>
      </c>
      <c r="L22" s="23">
        <v>3.01</v>
      </c>
      <c r="M22" s="33">
        <f>L22*81.37*1.202</f>
        <v>294.39828739999996</v>
      </c>
    </row>
    <row r="23" spans="10:13" ht="12.75">
      <c r="J23" s="35">
        <v>2</v>
      </c>
      <c r="K23" s="36" t="s">
        <v>97</v>
      </c>
      <c r="L23" s="23">
        <v>0.7</v>
      </c>
      <c r="M23" s="33">
        <f aca="true" t="shared" si="0" ref="M23:M35">L23*81.37*1.202</f>
        <v>68.46471799999999</v>
      </c>
    </row>
    <row r="24" spans="1:13" ht="12.75">
      <c r="A24" s="4" t="s">
        <v>14</v>
      </c>
      <c r="B24" s="4"/>
      <c r="C24" s="4"/>
      <c r="D24" s="4"/>
      <c r="E24" s="4"/>
      <c r="F24" s="4"/>
      <c r="J24" s="35">
        <v>3</v>
      </c>
      <c r="K24" s="36" t="s">
        <v>100</v>
      </c>
      <c r="L24" s="23">
        <v>3</v>
      </c>
      <c r="M24" s="33">
        <f t="shared" si="0"/>
        <v>293.42022000000003</v>
      </c>
    </row>
    <row r="25" spans="1:13" ht="12.75">
      <c r="A25" t="s">
        <v>15</v>
      </c>
      <c r="D25" t="s">
        <v>79</v>
      </c>
      <c r="F25" s="11">
        <v>6359.78</v>
      </c>
      <c r="J25" s="35">
        <v>4</v>
      </c>
      <c r="K25" s="36"/>
      <c r="L25" s="23"/>
      <c r="M25" s="33">
        <f t="shared" si="0"/>
        <v>0</v>
      </c>
    </row>
    <row r="26" spans="1:13" ht="12.75">
      <c r="A26" s="6" t="s">
        <v>18</v>
      </c>
      <c r="D26" t="s">
        <v>80</v>
      </c>
      <c r="F26" s="11">
        <v>2391.98</v>
      </c>
      <c r="J26" s="35">
        <v>5</v>
      </c>
      <c r="K26" s="36"/>
      <c r="L26" s="23"/>
      <c r="M26" s="33">
        <f t="shared" si="0"/>
        <v>0</v>
      </c>
    </row>
    <row r="27" spans="1:13" ht="12.75">
      <c r="A27" s="6" t="s">
        <v>86</v>
      </c>
      <c r="F27" s="11">
        <v>0</v>
      </c>
      <c r="J27" s="35">
        <v>6</v>
      </c>
      <c r="K27" s="36"/>
      <c r="L27" s="23"/>
      <c r="M27" s="33">
        <f t="shared" si="0"/>
        <v>0</v>
      </c>
    </row>
    <row r="28" spans="1:13" ht="12.75">
      <c r="A28" s="4" t="s">
        <v>85</v>
      </c>
      <c r="F28" s="32">
        <f>F25+F26+F27</f>
        <v>8751.76</v>
      </c>
      <c r="J28" s="35">
        <v>7</v>
      </c>
      <c r="K28" s="36"/>
      <c r="L28" s="23"/>
      <c r="M28" s="33">
        <f t="shared" si="0"/>
        <v>0</v>
      </c>
    </row>
    <row r="29" spans="1:13" ht="12.75">
      <c r="A29" s="4" t="s">
        <v>19</v>
      </c>
      <c r="F29" t="s">
        <v>84</v>
      </c>
      <c r="J29" s="35">
        <v>8</v>
      </c>
      <c r="K29" s="36"/>
      <c r="L29" s="23"/>
      <c r="M29" s="33">
        <f t="shared" si="0"/>
        <v>0</v>
      </c>
    </row>
    <row r="30" spans="1:13" ht="12.75">
      <c r="A30" t="s">
        <v>88</v>
      </c>
      <c r="C30" s="13"/>
      <c r="D30" s="47">
        <v>1.17</v>
      </c>
      <c r="E30" s="13" t="s">
        <v>17</v>
      </c>
      <c r="F30" s="11">
        <f>E7*D30</f>
        <v>4275.414</v>
      </c>
      <c r="J30" s="35">
        <v>9</v>
      </c>
      <c r="K30" s="36"/>
      <c r="L30" s="23"/>
      <c r="M30" s="33">
        <f t="shared" si="0"/>
        <v>0</v>
      </c>
    </row>
    <row r="31" spans="1:13" ht="12.75">
      <c r="A31" t="s">
        <v>89</v>
      </c>
      <c r="J31" s="35">
        <v>10</v>
      </c>
      <c r="K31" s="36"/>
      <c r="L31" s="23"/>
      <c r="M31" s="33">
        <f t="shared" si="0"/>
        <v>0</v>
      </c>
    </row>
    <row r="32" spans="2:13" ht="12.75">
      <c r="B32">
        <f>F32/D32</f>
        <v>407.99999999999994</v>
      </c>
      <c r="C32" t="s">
        <v>20</v>
      </c>
      <c r="D32" s="5">
        <v>2.89</v>
      </c>
      <c r="E32" t="s">
        <v>17</v>
      </c>
      <c r="F32" s="5">
        <v>1179.12</v>
      </c>
      <c r="J32" s="35">
        <v>11</v>
      </c>
      <c r="K32" s="36"/>
      <c r="L32" s="23"/>
      <c r="M32" s="33">
        <f t="shared" si="0"/>
        <v>0</v>
      </c>
    </row>
    <row r="33" spans="1:13" ht="12.75">
      <c r="A33" t="s">
        <v>90</v>
      </c>
      <c r="B33">
        <v>1239.4</v>
      </c>
      <c r="C33" t="s">
        <v>16</v>
      </c>
      <c r="D33" s="5">
        <v>0.3</v>
      </c>
      <c r="E33" t="s">
        <v>17</v>
      </c>
      <c r="F33" s="11">
        <f>B33*D33</f>
        <v>371.82</v>
      </c>
      <c r="J33" s="35">
        <v>12</v>
      </c>
      <c r="K33" s="36"/>
      <c r="L33" s="23"/>
      <c r="M33" s="33">
        <f t="shared" si="0"/>
        <v>0</v>
      </c>
    </row>
    <row r="34" spans="1:13" ht="12.75">
      <c r="A34" t="s">
        <v>91</v>
      </c>
      <c r="D34" s="5">
        <v>0</v>
      </c>
      <c r="E34" t="s">
        <v>17</v>
      </c>
      <c r="F34" s="11">
        <f>B34*D34</f>
        <v>0</v>
      </c>
      <c r="J34" s="35">
        <v>13</v>
      </c>
      <c r="K34" s="36"/>
      <c r="L34" s="23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5826.353999999999</v>
      </c>
      <c r="J35" s="35">
        <v>14</v>
      </c>
      <c r="K35" s="36"/>
      <c r="L35" s="23"/>
      <c r="M35" s="33">
        <f t="shared" si="0"/>
        <v>0</v>
      </c>
    </row>
    <row r="36" spans="1:13" ht="12.75">
      <c r="A36" s="4" t="s">
        <v>22</v>
      </c>
      <c r="B36" s="4"/>
      <c r="J36" s="20"/>
      <c r="K36" s="30" t="s">
        <v>62</v>
      </c>
      <c r="L36" s="28">
        <f>SUM(L22:L35)</f>
        <v>6.71</v>
      </c>
      <c r="M36" s="34">
        <f>SUM(M22:M35)</f>
        <v>656.2832254</v>
      </c>
    </row>
    <row r="37" spans="1:11" ht="12.75">
      <c r="A37" t="s">
        <v>23</v>
      </c>
      <c r="C37">
        <v>137908</v>
      </c>
      <c r="D37">
        <v>219171.6</v>
      </c>
      <c r="E37">
        <v>3654.2</v>
      </c>
      <c r="F37" s="37">
        <f>C37/D37*E37</f>
        <v>2299.3098266381226</v>
      </c>
      <c r="K37" s="1" t="s">
        <v>66</v>
      </c>
    </row>
    <row r="38" spans="1:13" ht="12.75">
      <c r="A38" t="s">
        <v>24</v>
      </c>
      <c r="C38">
        <v>90597</v>
      </c>
      <c r="D38">
        <v>219171.6</v>
      </c>
      <c r="E38">
        <v>3654.2</v>
      </c>
      <c r="F38" s="37">
        <f>C38/D38*E38</f>
        <v>1510.5039037904544</v>
      </c>
      <c r="J38" s="22" t="s">
        <v>39</v>
      </c>
      <c r="K38" s="22"/>
      <c r="L38" s="22" t="s">
        <v>67</v>
      </c>
      <c r="M38" s="22" t="s">
        <v>45</v>
      </c>
    </row>
    <row r="39" spans="1:13" ht="12.75">
      <c r="A39" t="s">
        <v>25</v>
      </c>
      <c r="F39" s="11">
        <f>M36</f>
        <v>656.2832254</v>
      </c>
      <c r="J39" s="23" t="s">
        <v>40</v>
      </c>
      <c r="K39" s="23" t="s">
        <v>41</v>
      </c>
      <c r="L39" s="23"/>
      <c r="M39" s="23" t="s">
        <v>68</v>
      </c>
    </row>
    <row r="40" spans="1:13" ht="12.75">
      <c r="A40" t="s">
        <v>78</v>
      </c>
      <c r="F40" s="5"/>
      <c r="J40" s="20">
        <v>1</v>
      </c>
      <c r="K40" s="20" t="s">
        <v>98</v>
      </c>
      <c r="L40" s="25" t="s">
        <v>99</v>
      </c>
      <c r="M40" s="25">
        <v>65.2</v>
      </c>
    </row>
    <row r="41" spans="2:13" ht="12.75">
      <c r="B41">
        <v>3654.2</v>
      </c>
      <c r="C41" t="s">
        <v>16</v>
      </c>
      <c r="D41" s="5"/>
      <c r="F41" s="11">
        <v>0</v>
      </c>
      <c r="J41" s="20">
        <v>2</v>
      </c>
      <c r="K41" s="20"/>
      <c r="L41" s="25"/>
      <c r="M41" s="25"/>
    </row>
    <row r="42" spans="1:13" ht="12.75">
      <c r="A42" t="s">
        <v>26</v>
      </c>
      <c r="F42" s="5">
        <f>M58</f>
        <v>65.2</v>
      </c>
      <c r="J42" s="20">
        <v>3</v>
      </c>
      <c r="K42" s="20"/>
      <c r="L42" s="25"/>
      <c r="M42" s="25"/>
    </row>
    <row r="43" spans="1:13" ht="12.75">
      <c r="A43" t="s">
        <v>27</v>
      </c>
      <c r="F43" s="5"/>
      <c r="J43" s="20">
        <v>4</v>
      </c>
      <c r="K43" s="20"/>
      <c r="L43" s="25"/>
      <c r="M43" s="25"/>
    </row>
    <row r="44" spans="1:13" ht="12.75">
      <c r="A44" t="s">
        <v>28</v>
      </c>
      <c r="F44" s="5"/>
      <c r="J44" s="20">
        <v>5</v>
      </c>
      <c r="K44" s="20"/>
      <c r="L44" s="25"/>
      <c r="M44" s="25"/>
    </row>
    <row r="45" spans="2:13" ht="12.75">
      <c r="B45">
        <v>3654.2</v>
      </c>
      <c r="C45" t="s">
        <v>16</v>
      </c>
      <c r="D45" s="11">
        <v>0.27</v>
      </c>
      <c r="E45" t="s">
        <v>17</v>
      </c>
      <c r="F45" s="11">
        <f>B45*D45</f>
        <v>986.634</v>
      </c>
      <c r="J45" s="20">
        <v>6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5517.930955828577</v>
      </c>
      <c r="J46" s="20">
        <v>7</v>
      </c>
      <c r="K46" s="20"/>
      <c r="L46" s="25"/>
      <c r="M46" s="25"/>
    </row>
    <row r="47" spans="1:13" ht="12.75">
      <c r="A47" s="4" t="s">
        <v>30</v>
      </c>
      <c r="J47" s="20">
        <v>8</v>
      </c>
      <c r="K47" s="20"/>
      <c r="L47" s="25"/>
      <c r="M47" s="25"/>
    </row>
    <row r="48" spans="1:13" ht="12.75">
      <c r="A48" t="s">
        <v>31</v>
      </c>
      <c r="B48">
        <v>3654.2</v>
      </c>
      <c r="C48" t="s">
        <v>71</v>
      </c>
      <c r="D48" s="5">
        <v>0.17</v>
      </c>
      <c r="E48" t="s">
        <v>17</v>
      </c>
      <c r="F48" s="11">
        <f>B48*D48</f>
        <v>621.214</v>
      </c>
      <c r="J48" s="20">
        <v>9</v>
      </c>
      <c r="K48" s="20"/>
      <c r="L48" s="25"/>
      <c r="M48" s="25"/>
    </row>
    <row r="49" spans="1:13" ht="12.75">
      <c r="A49" t="s">
        <v>32</v>
      </c>
      <c r="F49" s="5"/>
      <c r="J49" s="20">
        <v>10</v>
      </c>
      <c r="K49" s="20"/>
      <c r="L49" s="25"/>
      <c r="M49" s="25"/>
    </row>
    <row r="50" spans="1:13" ht="12.75">
      <c r="A50" s="7" t="s">
        <v>81</v>
      </c>
      <c r="F50" s="5"/>
      <c r="J50" s="20">
        <v>11</v>
      </c>
      <c r="K50" s="20"/>
      <c r="L50" s="25"/>
      <c r="M50" s="25"/>
    </row>
    <row r="51" spans="2:13" ht="12.75">
      <c r="B51">
        <v>3654.2</v>
      </c>
      <c r="C51" t="s">
        <v>16</v>
      </c>
      <c r="D51" s="11">
        <v>0.66</v>
      </c>
      <c r="E51" t="s">
        <v>17</v>
      </c>
      <c r="F51" s="11">
        <f>B51*D51</f>
        <v>2411.772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F48+F51</f>
        <v>3032.986</v>
      </c>
      <c r="J52" s="20">
        <v>13</v>
      </c>
      <c r="K52" s="20"/>
      <c r="L52" s="25"/>
      <c r="M52" s="25"/>
    </row>
    <row r="53" spans="1:13" ht="12.75">
      <c r="A53" s="4" t="s">
        <v>34</v>
      </c>
      <c r="J53" s="20">
        <v>14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15</v>
      </c>
      <c r="K54" s="20"/>
      <c r="L54" s="25"/>
      <c r="M54" s="25"/>
    </row>
    <row r="55" spans="2:13" ht="12.75">
      <c r="B55">
        <v>3654.2</v>
      </c>
      <c r="C55" t="s">
        <v>16</v>
      </c>
      <c r="D55" s="11">
        <v>1.49</v>
      </c>
      <c r="E55" t="s">
        <v>17</v>
      </c>
      <c r="F55" s="11">
        <f>B55*D55</f>
        <v>5444.758</v>
      </c>
      <c r="J55" s="20">
        <v>16</v>
      </c>
      <c r="K55" s="20"/>
      <c r="L55" s="25"/>
      <c r="M55" s="25"/>
    </row>
    <row r="56" spans="1:13" ht="12.75">
      <c r="A56" s="4" t="s">
        <v>35</v>
      </c>
      <c r="F56" s="32">
        <f>SUM(F55)</f>
        <v>5444.758</v>
      </c>
      <c r="J56" s="20">
        <v>17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28573.788955828575</v>
      </c>
      <c r="J57" s="20">
        <v>18</v>
      </c>
      <c r="K57" s="20"/>
      <c r="L57" s="25"/>
      <c r="M57" s="25"/>
    </row>
    <row r="58" spans="1:13" ht="12.75">
      <c r="A58" s="1" t="s">
        <v>37</v>
      </c>
      <c r="B58" s="38">
        <v>0.008</v>
      </c>
      <c r="C58" s="1"/>
      <c r="D58" s="1"/>
      <c r="E58" s="1"/>
      <c r="F58" s="32">
        <f>F57*0.8%</f>
        <v>228.5903116466286</v>
      </c>
      <c r="J58" s="20"/>
      <c r="K58" s="20"/>
      <c r="L58" s="31" t="s">
        <v>69</v>
      </c>
      <c r="M58" s="28">
        <f>SUM(M40:M57)</f>
        <v>65.2</v>
      </c>
    </row>
    <row r="59" spans="1:6" ht="15">
      <c r="A59" s="12" t="s">
        <v>38</v>
      </c>
      <c r="B59" s="12"/>
      <c r="C59" s="12"/>
      <c r="D59" s="12"/>
      <c r="E59" s="12"/>
      <c r="F59" s="44">
        <f>F57+F58</f>
        <v>28802.379267475204</v>
      </c>
    </row>
    <row r="60" spans="2:6" ht="12.75">
      <c r="B60" s="39" t="s">
        <v>74</v>
      </c>
      <c r="C60" s="40" t="s">
        <v>75</v>
      </c>
      <c r="D60" s="22" t="s">
        <v>76</v>
      </c>
      <c r="E60" s="22" t="s">
        <v>77</v>
      </c>
      <c r="F60" s="43" t="s">
        <v>93</v>
      </c>
    </row>
    <row r="61" spans="1:6" ht="12.75">
      <c r="A61" s="13"/>
      <c r="B61" s="41">
        <v>41153</v>
      </c>
      <c r="C61" s="42">
        <v>52727</v>
      </c>
      <c r="D61" s="45">
        <f>F20</f>
        <v>42975.04</v>
      </c>
      <c r="E61" s="45">
        <f>F59</f>
        <v>28802.379267475204</v>
      </c>
      <c r="F61" s="46">
        <f>C61+D61-E61</f>
        <v>66899.6607325248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2011-12-20T08:14:41Z</cp:lastPrinted>
  <dcterms:created xsi:type="dcterms:W3CDTF">2008-08-18T07:30:19Z</dcterms:created>
  <dcterms:modified xsi:type="dcterms:W3CDTF">2012-11-29T19:21:32Z</dcterms:modified>
  <cp:category/>
  <cp:version/>
  <cp:contentType/>
  <cp:contentStatus/>
</cp:coreProperties>
</file>