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<sst xmlns="http://schemas.openxmlformats.org/spreadsheetml/2006/main" count="130" uniqueCount="104">
  <si>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</si>
  <si>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</si>
  <si>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</si>
  <si>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</si>
  <si>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</si>
  <si>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</si>
  <si>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</si>
  <si>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</si>
  <si>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</si>
  <si>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</si>
  <si>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</si>
  <si>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</si>
  <si>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</si>
  <si>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</si>
  <si>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</si>
  <si>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</si>
  <si>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</si>
  <si>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</si>
  <si>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</si>
  <si>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</si>
  <si>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</si>
  <si>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</si>
  <si>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</si>
  <si>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</si>
  <si>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</si>
  <si>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</si>
  <si>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</si>
  <si>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</si>
  <si>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</si>
  <si>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</si>
  <si>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</si>
  <si>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</si>
  <si>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</si>
  <si>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</si>
  <si>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</si>
  <si>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</si>
  <si>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</si>
  <si>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</si>
  <si>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</si>
  <si>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</si>
  <si>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</si>
  <si>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</si>
  <si>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</si>
  <si>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</si>
  <si>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</si>
  <si>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</si>
  <si>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</si>
  <si>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</si>
  <si>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</si>
  <si>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</si>
  <si>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</si>
  <si>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</si>
  <si>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</si>
  <si>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</si>
  <si>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</si>
  <si>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</si>
  <si>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</si>
  <si>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</si>
  <si>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</si>
  <si>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</si>
  <si>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</si>
  <si>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</si>
  <si>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</si>
  <si>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</si>
  <si>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</si>
  <si>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</si>
  <si>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</si>
  <si>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</si>
  <si>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</si>
  <si>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</si>
  <si>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</si>
  <si>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</si>
  <si>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</si>
  <si>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</si>
  <si>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</si>
  <si>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</si>
  <si>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</si>
  <si>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</si>
  <si>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</si>
  <si>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</si>
  <si>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</si>
  <si>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</si>
  <si>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</si>
  <si>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</si>
  <si>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</si>
  <si>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</si>
  <si>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</si>
  <si>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</si>
  <si>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</si>
  <si>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</si>
  <si>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01.06</t>
  </si>
  <si>
    <t>май</t>
  </si>
  <si>
    <t xml:space="preserve">                    за  май  2012 г.</t>
  </si>
  <si>
    <t>1.2 Арендаторы (Спарк,ростелеком)</t>
  </si>
  <si>
    <t>3.  Премия за месячник</t>
  </si>
  <si>
    <t>Прочистка канализации</t>
  </si>
  <si>
    <t>Смена труб Д 25 м/пл (4мп) кв.120-130</t>
  </si>
  <si>
    <t>Труба Д 25 м/пл</t>
  </si>
  <si>
    <t>4мп</t>
  </si>
  <si>
    <t>Муфта разъемная</t>
  </si>
  <si>
    <t>2шт</t>
  </si>
  <si>
    <t>Смена ламп (7шт)</t>
  </si>
  <si>
    <t>Лампа</t>
  </si>
  <si>
    <t>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</si>
</sst>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D33" sqref="D3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92</v>
      </c>
    </row>
    <row r="3" spans="2:13" ht="12.75">
      <c r="B3" s="1" t="s">
        <v>83</v>
      </c>
      <c r="C3" s="8" t="s">
        <v>91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2844.9</v>
      </c>
      <c r="F7" t="s">
        <v>72</v>
      </c>
      <c r="J7" s="15"/>
      <c r="K7" s="15" t="s">
        <v>49</v>
      </c>
      <c r="L7" s="21">
        <v>4</v>
      </c>
      <c r="M7" s="33">
        <f>L7*81.37*1.202</f>
        <v>391.22696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1212.5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3245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367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24865.61</v>
      </c>
      <c r="J16" s="15" t="s">
        <v>59</v>
      </c>
      <c r="K16" s="26" t="s">
        <v>60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20758.14</v>
      </c>
      <c r="J17" s="16" t="s">
        <v>61</v>
      </c>
      <c r="K17" s="18" t="s">
        <v>62</v>
      </c>
      <c r="L17" s="23">
        <v>5.93</v>
      </c>
      <c r="M17" s="33">
        <f>L17*81.37*1.202</f>
        <v>579.9939681999999</v>
      </c>
    </row>
    <row r="18" spans="2:13" ht="12.75">
      <c r="B18" t="s">
        <v>11</v>
      </c>
      <c r="F18" s="9">
        <f>F17/F16</f>
        <v>0.8348132219559463</v>
      </c>
      <c r="J18" s="20"/>
      <c r="K18" s="27" t="s">
        <v>63</v>
      </c>
      <c r="L18" s="28">
        <f>SUM(L7:L17)</f>
        <v>14.93</v>
      </c>
      <c r="M18" s="34">
        <f>SUM(M7:M17)</f>
        <v>1460.2546281999998</v>
      </c>
    </row>
    <row r="19" spans="1:11" ht="12.75">
      <c r="A19" t="s">
        <v>93</v>
      </c>
      <c r="F19" s="5">
        <v>596.92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21355.059999999998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9.66</v>
      </c>
      <c r="M22" s="33">
        <f>L22*81.37*1.202</f>
        <v>944.8131084</v>
      </c>
    </row>
    <row r="23" spans="10:13" ht="12.75">
      <c r="J23" s="20">
        <v>2</v>
      </c>
      <c r="K23" s="20" t="s">
        <v>96</v>
      </c>
      <c r="L23" s="25">
        <v>6.2</v>
      </c>
      <c r="M23" s="33">
        <f aca="true" t="shared" si="0" ref="M23:M37">L23*81.37*1.202</f>
        <v>606.401788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101</v>
      </c>
      <c r="L24" s="25">
        <v>0.49</v>
      </c>
      <c r="M24" s="33">
        <f t="shared" si="0"/>
        <v>47.925302599999995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2155.19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94</v>
      </c>
      <c r="F27" s="5">
        <v>691.15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8026.959999999999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C30" s="13"/>
      <c r="D30" s="46">
        <v>1.14</v>
      </c>
      <c r="E30" s="13" t="s">
        <v>17</v>
      </c>
      <c r="F30" s="11">
        <f>E7*D30</f>
        <v>3243.1859999999997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1715.8534031413615</v>
      </c>
      <c r="C32" t="s">
        <v>20</v>
      </c>
      <c r="D32" s="5">
        <v>1.91</v>
      </c>
      <c r="E32" t="s">
        <v>17</v>
      </c>
      <c r="F32" s="5">
        <v>3277.28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89</v>
      </c>
      <c r="F34" s="5"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6520.466</v>
      </c>
      <c r="J35" s="20">
        <v>14</v>
      </c>
      <c r="K35" s="20"/>
      <c r="L35" s="25"/>
      <c r="M35" s="33">
        <f t="shared" si="0"/>
        <v>0</v>
      </c>
    </row>
    <row r="36" spans="1:13" ht="12.75">
      <c r="A36" s="4" t="s">
        <v>22</v>
      </c>
      <c r="B36" s="4"/>
      <c r="J36" s="20">
        <v>15</v>
      </c>
      <c r="K36" s="20"/>
      <c r="L36" s="25"/>
      <c r="M36" s="33">
        <f t="shared" si="0"/>
        <v>0</v>
      </c>
    </row>
    <row r="37" spans="1:13" ht="12.75">
      <c r="A37" t="s">
        <v>23</v>
      </c>
      <c r="C37">
        <v>148471</v>
      </c>
      <c r="D37">
        <v>219171.6</v>
      </c>
      <c r="E37">
        <v>2844.9</v>
      </c>
      <c r="F37" s="35">
        <f>C37/D37*E37</f>
        <v>1927.189233915343</v>
      </c>
      <c r="J37" s="20">
        <v>16</v>
      </c>
      <c r="K37" s="20"/>
      <c r="L37" s="25"/>
      <c r="M37" s="33">
        <f t="shared" si="0"/>
        <v>0</v>
      </c>
    </row>
    <row r="38" spans="1:13" ht="12.75">
      <c r="A38" t="s">
        <v>24</v>
      </c>
      <c r="C38">
        <v>112471</v>
      </c>
      <c r="D38">
        <v>219171.6</v>
      </c>
      <c r="E38">
        <v>2844.9</v>
      </c>
      <c r="F38" s="35">
        <f>C38/D38*E38</f>
        <v>1459.9005888536653</v>
      </c>
      <c r="J38" s="20"/>
      <c r="K38" s="30" t="s">
        <v>63</v>
      </c>
      <c r="L38" s="28">
        <f>SUM(L22:L37)</f>
        <v>16.349999999999998</v>
      </c>
      <c r="M38" s="34">
        <f>SUM(M22:M37)</f>
        <v>1599.140199</v>
      </c>
    </row>
    <row r="39" spans="1:11" ht="12.75">
      <c r="A39" t="s">
        <v>25</v>
      </c>
      <c r="F39" s="11">
        <f>M38</f>
        <v>1599.140199</v>
      </c>
      <c r="K39" s="1" t="s">
        <v>67</v>
      </c>
    </row>
    <row r="40" spans="1:13" ht="12.75">
      <c r="A40" t="s">
        <v>79</v>
      </c>
      <c r="F40" s="5"/>
      <c r="J40" s="22" t="s">
        <v>40</v>
      </c>
      <c r="K40" s="22"/>
      <c r="L40" s="22" t="s">
        <v>68</v>
      </c>
      <c r="M40" s="22" t="s">
        <v>46</v>
      </c>
    </row>
    <row r="41" spans="2:13" ht="12.75">
      <c r="B41">
        <v>2844.9</v>
      </c>
      <c r="C41" t="s">
        <v>16</v>
      </c>
      <c r="D41" s="5"/>
      <c r="F41" s="11">
        <v>0</v>
      </c>
      <c r="J41" s="23" t="s">
        <v>41</v>
      </c>
      <c r="K41" s="23" t="s">
        <v>42</v>
      </c>
      <c r="L41" s="23"/>
      <c r="M41" s="23" t="s">
        <v>69</v>
      </c>
    </row>
    <row r="42" spans="1:13" ht="12.75">
      <c r="A42" t="s">
        <v>26</v>
      </c>
      <c r="F42" s="11">
        <f>M57</f>
        <v>665.64</v>
      </c>
      <c r="J42" s="20">
        <v>1</v>
      </c>
      <c r="K42" s="20" t="s">
        <v>97</v>
      </c>
      <c r="L42" s="25" t="s">
        <v>98</v>
      </c>
      <c r="M42" s="25">
        <v>320</v>
      </c>
    </row>
    <row r="43" spans="1:13" ht="12.75">
      <c r="A43" t="s">
        <v>27</v>
      </c>
      <c r="F43" s="5"/>
      <c r="J43" s="20">
        <v>2</v>
      </c>
      <c r="K43" s="20" t="s">
        <v>99</v>
      </c>
      <c r="L43" s="25" t="s">
        <v>100</v>
      </c>
      <c r="M43" s="25">
        <v>300</v>
      </c>
    </row>
    <row r="44" spans="1:13" ht="12.75">
      <c r="A44" t="s">
        <v>28</v>
      </c>
      <c r="F44" s="5"/>
      <c r="J44" s="20">
        <v>3</v>
      </c>
      <c r="K44" s="20" t="s">
        <v>102</v>
      </c>
      <c r="L44" s="25" t="s">
        <v>103</v>
      </c>
      <c r="M44" s="25">
        <v>45.64</v>
      </c>
    </row>
    <row r="45" spans="2:13" ht="12.75">
      <c r="B45">
        <v>2844.9</v>
      </c>
      <c r="C45" t="s">
        <v>16</v>
      </c>
      <c r="D45" s="11">
        <v>0.31</v>
      </c>
      <c r="E45" t="s">
        <v>17</v>
      </c>
      <c r="F45" s="11">
        <f>B45*D45</f>
        <v>881.919</v>
      </c>
      <c r="J45" s="20">
        <v>4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6533.789021769008</v>
      </c>
      <c r="J46" s="20">
        <v>5</v>
      </c>
      <c r="K46" s="20"/>
      <c r="L46" s="25"/>
      <c r="M46" s="25"/>
    </row>
    <row r="47" spans="1:13" ht="12.75">
      <c r="A47" s="4" t="s">
        <v>30</v>
      </c>
      <c r="F47" s="5"/>
      <c r="J47" s="20">
        <v>6</v>
      </c>
      <c r="K47" s="20"/>
      <c r="L47" s="25"/>
      <c r="M47" s="25"/>
    </row>
    <row r="48" spans="1:13" ht="12.75">
      <c r="A48" t="s">
        <v>31</v>
      </c>
      <c r="B48">
        <v>2844.9</v>
      </c>
      <c r="C48" t="s">
        <v>72</v>
      </c>
      <c r="D48" s="5">
        <v>0.18</v>
      </c>
      <c r="E48" t="s">
        <v>17</v>
      </c>
      <c r="F48" s="11">
        <f>B48*D48</f>
        <v>512.082</v>
      </c>
      <c r="J48" s="20">
        <v>7</v>
      </c>
      <c r="K48" s="20"/>
      <c r="L48" s="25"/>
      <c r="M48" s="25"/>
    </row>
    <row r="49" spans="1:13" ht="12.75">
      <c r="A49" t="s">
        <v>32</v>
      </c>
      <c r="F49" s="5"/>
      <c r="J49" s="20">
        <v>8</v>
      </c>
      <c r="K49" s="20"/>
      <c r="L49" s="25"/>
      <c r="M49" s="25"/>
    </row>
    <row r="50" spans="1:13" ht="12.75">
      <c r="A50" s="7" t="s">
        <v>80</v>
      </c>
      <c r="F50" s="5"/>
      <c r="J50" s="20">
        <v>9</v>
      </c>
      <c r="K50" s="20"/>
      <c r="L50" s="25"/>
      <c r="M50" s="25"/>
    </row>
    <row r="51" spans="2:13" ht="12.75">
      <c r="B51">
        <v>2844.9</v>
      </c>
      <c r="C51" t="s">
        <v>16</v>
      </c>
      <c r="D51" s="11">
        <v>0.83</v>
      </c>
      <c r="E51" t="s">
        <v>17</v>
      </c>
      <c r="F51" s="11">
        <f>B51*D51</f>
        <v>2361.267</v>
      </c>
      <c r="J51" s="20">
        <v>10</v>
      </c>
      <c r="K51" s="20"/>
      <c r="L51" s="25"/>
      <c r="M51" s="25"/>
    </row>
    <row r="52" spans="1:13" ht="12.75">
      <c r="A52" s="4" t="s">
        <v>33</v>
      </c>
      <c r="F52" s="32">
        <f>F48+F51</f>
        <v>2873.3489999999997</v>
      </c>
      <c r="J52" s="20">
        <v>11</v>
      </c>
      <c r="K52" s="20"/>
      <c r="L52" s="25"/>
      <c r="M52" s="25"/>
    </row>
    <row r="53" spans="1:13" ht="12.75">
      <c r="A53" s="4" t="s">
        <v>34</v>
      </c>
      <c r="J53" s="20">
        <v>12</v>
      </c>
      <c r="K53" s="20"/>
      <c r="L53" s="25"/>
      <c r="M53" s="25"/>
    </row>
    <row r="54" spans="1:13" ht="12.75">
      <c r="A54" s="7" t="s">
        <v>84</v>
      </c>
      <c r="B54" s="7"/>
      <c r="C54" s="7"/>
      <c r="D54" s="7"/>
      <c r="E54" s="7"/>
      <c r="F54" s="7"/>
      <c r="J54" s="20">
        <v>13</v>
      </c>
      <c r="K54" s="20"/>
      <c r="L54" s="25"/>
      <c r="M54" s="25"/>
    </row>
    <row r="55" spans="2:13" ht="12.75">
      <c r="B55">
        <v>2844.9</v>
      </c>
      <c r="C55" t="s">
        <v>16</v>
      </c>
      <c r="D55" s="11">
        <v>1.56</v>
      </c>
      <c r="E55" t="s">
        <v>17</v>
      </c>
      <c r="F55" s="11">
        <f>B55*D55</f>
        <v>4438.044</v>
      </c>
      <c r="J55" s="20">
        <v>14</v>
      </c>
      <c r="K55" s="20"/>
      <c r="L55" s="25"/>
      <c r="M55" s="25"/>
    </row>
    <row r="56" spans="1:13" ht="12.75">
      <c r="A56" s="4" t="s">
        <v>35</v>
      </c>
      <c r="F56" s="32">
        <f>SUM(F55)</f>
        <v>4438.044</v>
      </c>
      <c r="J56" s="20">
        <v>15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28392.608021769003</v>
      </c>
      <c r="J57" s="20"/>
      <c r="K57" s="20"/>
      <c r="L57" s="31" t="s">
        <v>70</v>
      </c>
      <c r="M57" s="34">
        <f>SUM(M42:M56)</f>
        <v>665.64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227.14086417415203</v>
      </c>
    </row>
    <row r="59" spans="1:6" ht="15">
      <c r="A59" s="12" t="s">
        <v>39</v>
      </c>
      <c r="B59" s="12"/>
      <c r="C59" s="45"/>
      <c r="D59" s="45"/>
      <c r="E59" s="45"/>
      <c r="F59" s="42">
        <f>F57+F58</f>
        <v>28619.748885943154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90</v>
      </c>
    </row>
    <row r="61" spans="1:6" ht="12.75">
      <c r="A61" s="13"/>
      <c r="B61" s="39">
        <v>41030</v>
      </c>
      <c r="C61" s="40">
        <v>-340725</v>
      </c>
      <c r="D61" s="43">
        <f>F20</f>
        <v>21355.059999999998</v>
      </c>
      <c r="E61" s="43">
        <f>F59</f>
        <v>28619.748885943154</v>
      </c>
      <c r="F61" s="44">
        <f>C61+D61-E61</f>
        <v>-347989.68888594315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2012-03-05T06:48:06Z</cp:lastPrinted>
  <dcterms:created xsi:type="dcterms:W3CDTF">2008-08-18T07:30:19Z</dcterms:created>
  <dcterms:modified xsi:type="dcterms:W3CDTF">2012-07-17T11:12:02Z</dcterms:modified>
  <cp:category/>
  <cp:version/>
  <cp:contentType/>
  <cp:contentStatus/>
</cp:coreProperties>
</file>