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<sst xmlns="http://schemas.openxmlformats.org/spreadsheetml/2006/main" count="129" uniqueCount="103">
  <si>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</si>
  <si>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</si>
  <si>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</si>
  <si>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</si>
  <si>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</si>
  <si>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</si>
  <si>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</si>
  <si>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</si>
  <si>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</si>
  <si>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</si>
  <si>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</si>
  <si>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</si>
  <si>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</si>
  <si>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</si>
  <si>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</si>
  <si>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</si>
  <si>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</si>
  <si>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</si>
  <si>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</si>
  <si>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</si>
  <si>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</si>
  <si>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</si>
  <si>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</si>
  <si>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</si>
  <si>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</si>
  <si>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</si>
  <si>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</si>
  <si>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</si>
  <si>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</si>
  <si>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</si>
  <si>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</si>
  <si>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</si>
  <si>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</si>
  <si>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</si>
  <si>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</si>
  <si>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</si>
  <si>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</si>
  <si>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</si>
  <si>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</si>
  <si>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</si>
  <si>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</si>
  <si>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</si>
  <si>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</si>
  <si>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</si>
  <si>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</si>
  <si>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</si>
  <si>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</si>
  <si>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</si>
  <si>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</si>
  <si>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</si>
  <si>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</si>
  <si>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</si>
  <si>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</si>
  <si>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</si>
  <si>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</si>
  <si>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</si>
  <si>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</si>
  <si>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</si>
  <si>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</si>
  <si>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</si>
  <si>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</si>
  <si>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</si>
  <si>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</si>
  <si>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</si>
  <si>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</si>
  <si>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</si>
  <si>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</si>
  <si>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</si>
  <si>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</si>
  <si>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</si>
  <si>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</si>
  <si>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</si>
  <si>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</si>
  <si>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</si>
  <si>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</si>
  <si>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</si>
  <si>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</si>
  <si>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</si>
  <si>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</si>
  <si>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</si>
  <si>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</si>
  <si>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</si>
  <si>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</si>
  <si>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</si>
  <si>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</si>
  <si>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</si>
  <si>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</si>
  <si>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</si>
  <si>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</si>
  <si>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</si>
  <si>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</si>
  <si>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</si>
  <si>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</si>
  <si>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 xml:space="preserve">3.  </t>
  </si>
  <si>
    <t>Прочистка канализации</t>
  </si>
  <si>
    <t>Лампа</t>
  </si>
  <si>
    <t>ост.на 01.10.</t>
  </si>
  <si>
    <t>сентябрь</t>
  </si>
  <si>
    <t xml:space="preserve">                    за сентябрь  2012 г.</t>
  </si>
  <si>
    <t>Смена ламп (3шт)</t>
  </si>
  <si>
    <t>3шт</t>
  </si>
  <si>
    <t>Стравливание воздуха</t>
  </si>
  <si>
    <t>Спиливание деревьев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</si>
</sst>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3</v>
      </c>
      <c r="M7" s="34">
        <f>L7*81.37*1.202</f>
        <v>293.42022000000003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18415.15</v>
      </c>
      <c r="J16" s="15" t="s">
        <v>60</v>
      </c>
      <c r="K16" s="26" t="s">
        <v>61</v>
      </c>
      <c r="L16" s="21">
        <v>3.5</v>
      </c>
      <c r="M16" s="34">
        <f>L16*81.37*1.202</f>
        <v>342.32359</v>
      </c>
    </row>
    <row r="17" spans="1:13" ht="12.75">
      <c r="A17" t="s">
        <v>10</v>
      </c>
      <c r="F17" s="5">
        <v>16107.98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0.8747134831918284</v>
      </c>
      <c r="J18" s="20"/>
      <c r="K18" s="27" t="s">
        <v>64</v>
      </c>
      <c r="L18" s="28">
        <f>SUM(L7:L17)</f>
        <v>6.5</v>
      </c>
      <c r="M18" s="35">
        <f>SUM(M7:M17)</f>
        <v>635.74381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16857.98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4.83</v>
      </c>
      <c r="M22" s="34">
        <f>L22*81.37*1.202*1.15</f>
        <v>543.26753733</v>
      </c>
    </row>
    <row r="23" spans="10:13" ht="12.75">
      <c r="J23" s="20">
        <v>2</v>
      </c>
      <c r="K23" s="20" t="s">
        <v>99</v>
      </c>
      <c r="L23" s="25">
        <v>0.21</v>
      </c>
      <c r="M23" s="34">
        <f aca="true" t="shared" si="0" ref="M23:M29">L23*81.37*1.202*1.15</f>
        <v>23.62032771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3</v>
      </c>
      <c r="M24" s="34">
        <f t="shared" si="0"/>
        <v>337.433253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102</v>
      </c>
      <c r="L25" s="25">
        <v>2.86</v>
      </c>
      <c r="M25" s="34">
        <f t="shared" si="0"/>
        <v>321.68636785999996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87</v>
      </c>
      <c r="D30" s="5">
        <v>0.94</v>
      </c>
      <c r="E30" t="s">
        <v>17</v>
      </c>
      <c r="F30" s="11">
        <f>E7*D30</f>
        <v>1479.1839999999997</v>
      </c>
      <c r="J30" s="20"/>
      <c r="K30" s="30" t="s">
        <v>64</v>
      </c>
      <c r="L30" s="28">
        <f>SUM(L22:L29)</f>
        <v>10.899999999999999</v>
      </c>
      <c r="M30" s="35">
        <f>SUM(M22:M29)</f>
        <v>1226.0074859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350</v>
      </c>
      <c r="C32" t="s">
        <v>20</v>
      </c>
      <c r="D32" s="5">
        <v>2.89</v>
      </c>
      <c r="E32" t="s">
        <v>17</v>
      </c>
      <c r="F32" s="5">
        <v>1011.5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28.7</v>
      </c>
      <c r="F34" s="5">
        <f>B34*D34</f>
        <v>688.8</v>
      </c>
      <c r="J34" s="23">
        <v>1</v>
      </c>
      <c r="K34" s="43" t="s">
        <v>95</v>
      </c>
      <c r="L34" s="23" t="s">
        <v>100</v>
      </c>
      <c r="M34" s="23">
        <v>19.56</v>
      </c>
    </row>
    <row r="35" spans="1:13" ht="12.75">
      <c r="A35" s="4" t="s">
        <v>21</v>
      </c>
      <c r="B35" s="10"/>
      <c r="C35" s="10"/>
      <c r="F35" s="33">
        <f>SUM(F30:F34)</f>
        <v>3179.4839999999995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137908</v>
      </c>
      <c r="D37">
        <v>219171.6</v>
      </c>
      <c r="E37">
        <v>1537.6</v>
      </c>
      <c r="F37" s="36">
        <f>C37/D37*E37</f>
        <v>967.4946060529738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90597</v>
      </c>
      <c r="D38">
        <v>219171.6</v>
      </c>
      <c r="E38">
        <v>1537.6</v>
      </c>
      <c r="F38" s="36">
        <f>C38/D38*E38</f>
        <v>635.5839314947739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1226.0074859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19.56</v>
      </c>
      <c r="J42" s="20"/>
      <c r="K42" s="20"/>
      <c r="L42" s="31" t="s">
        <v>71</v>
      </c>
      <c r="M42" s="35">
        <f>SUM(M34:M41)</f>
        <v>19.56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0.27</v>
      </c>
      <c r="E45" t="s">
        <v>17</v>
      </c>
      <c r="F45" s="11">
        <f>B45*D45</f>
        <v>424.872</v>
      </c>
    </row>
    <row r="46" spans="1:6" ht="12.75">
      <c r="A46" t="s">
        <v>92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3273.5180234477475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0.13</v>
      </c>
      <c r="E49" t="s">
        <v>17</v>
      </c>
      <c r="F49" s="11">
        <f>B49*D49</f>
        <v>204.56799999999998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0.57</v>
      </c>
      <c r="E52" t="s">
        <v>17</v>
      </c>
      <c r="F52" s="11">
        <f>B52*D52</f>
        <v>896.9519999999999</v>
      </c>
    </row>
    <row r="53" spans="1:6" ht="12.75">
      <c r="A53" s="4" t="s">
        <v>33</v>
      </c>
      <c r="F53" s="33">
        <f>F49+F52</f>
        <v>1101.52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1.49</v>
      </c>
      <c r="E56" t="s">
        <v>17</v>
      </c>
      <c r="F56" s="11">
        <f>B56*D56</f>
        <v>2344.6639999999998</v>
      </c>
      <c r="G56" s="7"/>
      <c r="H56" s="7"/>
    </row>
    <row r="57" spans="1:6" ht="12.75">
      <c r="A57" s="4" t="s">
        <v>36</v>
      </c>
      <c r="F57" s="33">
        <f>SUM(F56)</f>
        <v>2344.6639999999998</v>
      </c>
    </row>
    <row r="58" spans="1:6" ht="12.75">
      <c r="A58" s="1" t="s">
        <v>37</v>
      </c>
      <c r="B58" s="1"/>
      <c r="F58" s="8">
        <f>F28+F35+F47+F53+F57</f>
        <v>16637.59602344775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133.100768187582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16770.69679163533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96</v>
      </c>
    </row>
    <row r="62" spans="1:6" ht="12.75">
      <c r="A62" s="13"/>
      <c r="B62" s="40">
        <v>41153</v>
      </c>
      <c r="C62" s="41">
        <v>-150128</v>
      </c>
      <c r="D62" s="45">
        <f>F20</f>
        <v>16857.98</v>
      </c>
      <c r="E62" s="45">
        <f>F60</f>
        <v>16770.69679163533</v>
      </c>
      <c r="F62" s="46">
        <f>C62+D62-E62</f>
        <v>-150040.71679163532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2012-11-30T12:04:54Z</dcterms:modified>
  <cp:category/>
  <cp:version/>
  <cp:contentType/>
  <cp:contentStatus/>
</cp:coreProperties>
</file>