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<sst xmlns="http://schemas.openxmlformats.org/spreadsheetml/2006/main" count="127" uniqueCount="102">
  <si>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</si>
  <si>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</si>
  <si>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</si>
  <si>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</si>
  <si>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</si>
  <si>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</si>
  <si>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</si>
  <si>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</si>
  <si>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</si>
  <si>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</si>
  <si>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</si>
  <si>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</si>
  <si>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</si>
  <si>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</si>
  <si>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</si>
  <si>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</si>
  <si>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</si>
  <si>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</si>
  <si>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</si>
  <si>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</si>
  <si>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</si>
  <si>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</si>
  <si>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</si>
  <si>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</si>
  <si>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</si>
  <si>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</si>
  <si>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</si>
  <si>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</si>
  <si>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</si>
  <si>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</si>
  <si>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</si>
  <si>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</si>
  <si>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</si>
  <si>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</si>
  <si>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</si>
  <si>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</si>
  <si>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</si>
  <si>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</si>
  <si>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</si>
  <si>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</si>
  <si>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</si>
  <si>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</si>
  <si>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</si>
  <si>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</si>
  <si>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</si>
  <si>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</si>
  <si>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</si>
  <si>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</si>
  <si>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</si>
  <si>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</si>
  <si>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</si>
  <si>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</si>
  <si>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</si>
  <si>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</si>
  <si>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</si>
  <si>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</si>
  <si>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</si>
  <si>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</si>
  <si>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</si>
  <si>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</si>
  <si>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</si>
  <si>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</si>
  <si>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</si>
  <si>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</si>
  <si>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</si>
  <si>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</si>
  <si>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</si>
  <si>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</si>
  <si>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</si>
  <si>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</si>
  <si>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</si>
  <si>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</si>
  <si>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</si>
  <si>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</si>
  <si>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</si>
  <si>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</si>
  <si>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</si>
  <si>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</si>
  <si>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</si>
  <si>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</si>
  <si>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</si>
  <si>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</si>
  <si>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</si>
  <si>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</si>
  <si>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</si>
  <si>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</si>
  <si>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Лампа</t>
  </si>
  <si>
    <t>1.2 Аренда (Спарк)</t>
  </si>
  <si>
    <t>3.  Материалы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</si>
  <si>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</si>
  <si>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</si>
  <si>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</si>
  <si>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</si>
  <si>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</si>
  <si>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</si>
  <si>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</si>
  <si>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</si>
  <si>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Снятие показаний приборов учета</t>
  </si>
  <si>
    <t>Обработка данных</t>
  </si>
  <si>
    <t>Прочистка вентканала</t>
  </si>
  <si>
    <t>Смена ламп (8шт)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</si>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</sst>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92</v>
      </c>
    </row>
    <row r="3" spans="2:13" ht="12.75">
      <c r="B3" s="1" t="s">
        <v>84</v>
      </c>
      <c r="C3" s="8" t="s">
        <v>90</v>
      </c>
      <c r="D3" s="1" t="s">
        <v>91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36685.87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27766.7</v>
      </c>
      <c r="J17" s="16" t="s">
        <v>60</v>
      </c>
      <c r="K17" s="18" t="s">
        <v>61</v>
      </c>
      <c r="L17" s="23">
        <v>5.65</v>
      </c>
      <c r="M17" s="33">
        <f>L17*81.37*1.202</f>
        <v>552.6080810000001</v>
      </c>
    </row>
    <row r="18" spans="2:13" ht="12.75">
      <c r="B18" t="s">
        <v>11</v>
      </c>
      <c r="F18" s="9">
        <f>F17/F16</f>
        <v>0.7568772391114071</v>
      </c>
      <c r="J18" s="20"/>
      <c r="K18" s="27" t="s">
        <v>62</v>
      </c>
      <c r="L18" s="28">
        <f>SUM(L7:L17)</f>
        <v>20.65</v>
      </c>
      <c r="M18" s="34">
        <f>SUM(M7:M17)</f>
        <v>2019.7091810000002</v>
      </c>
    </row>
    <row r="19" spans="1:11" ht="12.75">
      <c r="A19" t="s">
        <v>87</v>
      </c>
      <c r="F19" s="5">
        <v>120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27886.7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30</v>
      </c>
      <c r="M22" s="33">
        <f>L22*81.37*1.202</f>
        <v>2934.2022</v>
      </c>
    </row>
    <row r="23" spans="10:13" ht="12.75">
      <c r="J23" s="20">
        <v>2</v>
      </c>
      <c r="K23" s="20" t="s">
        <v>98</v>
      </c>
      <c r="L23" s="25">
        <v>2</v>
      </c>
      <c r="M23" s="33">
        <f aca="true" t="shared" si="0" ref="M23:M30">L23*81.37*1.202</f>
        <v>195.61348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1.85</v>
      </c>
      <c r="M24" s="33">
        <f t="shared" si="0"/>
        <v>180.94246900000002</v>
      </c>
    </row>
    <row r="25" spans="1:13" ht="12.75">
      <c r="A25" t="s">
        <v>15</v>
      </c>
      <c r="D25" t="s">
        <v>82</v>
      </c>
      <c r="F25" s="11">
        <v>4662.56</v>
      </c>
      <c r="J25" s="20">
        <v>4</v>
      </c>
      <c r="K25" s="20" t="s">
        <v>100</v>
      </c>
      <c r="L25" s="25">
        <v>0.56</v>
      </c>
      <c r="M25" s="33">
        <f t="shared" si="0"/>
        <v>54.771774400000005</v>
      </c>
    </row>
    <row r="26" spans="1:13" ht="12.75">
      <c r="A26" s="6" t="s">
        <v>18</v>
      </c>
      <c r="D26" t="s">
        <v>83</v>
      </c>
      <c r="E26" s="7"/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88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36</v>
      </c>
      <c r="B28" s="1"/>
      <c r="C28" s="1"/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93</v>
      </c>
      <c r="D30" s="5">
        <v>0.98</v>
      </c>
      <c r="E30" t="s">
        <v>17</v>
      </c>
      <c r="F30" s="11">
        <f>E7*D30</f>
        <v>3435.194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94</v>
      </c>
      <c r="J31" s="20"/>
      <c r="K31" s="30" t="s">
        <v>62</v>
      </c>
      <c r="L31" s="28">
        <f>SUM(L22:L30)</f>
        <v>34.410000000000004</v>
      </c>
      <c r="M31" s="34">
        <f>SUM(M22:M30)</f>
        <v>3365.5299234000004</v>
      </c>
    </row>
    <row r="32" spans="2:11" ht="12.75">
      <c r="B32" s="43">
        <f>F32/D32</f>
        <v>880</v>
      </c>
      <c r="C32" t="s">
        <v>20</v>
      </c>
      <c r="D32" s="5">
        <v>2.73</v>
      </c>
      <c r="E32" t="s">
        <v>17</v>
      </c>
      <c r="F32" s="5">
        <v>2402.4</v>
      </c>
      <c r="K32" s="1" t="s">
        <v>66</v>
      </c>
    </row>
    <row r="33" spans="1:13" ht="12.75">
      <c r="A33" t="s">
        <v>95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96</v>
      </c>
      <c r="B34">
        <v>3505.3</v>
      </c>
      <c r="C34" t="s">
        <v>71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5837.594</v>
      </c>
      <c r="J35" s="20">
        <v>1</v>
      </c>
      <c r="K35" s="20" t="s">
        <v>86</v>
      </c>
      <c r="L35" s="25" t="s">
        <v>101</v>
      </c>
      <c r="M35" s="25">
        <v>45.44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141135</v>
      </c>
      <c r="D37">
        <v>219171.6</v>
      </c>
      <c r="E37">
        <v>3505.3</v>
      </c>
      <c r="F37" s="35">
        <f>C37/D37*E37</f>
        <v>2257.2291095196642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126299</v>
      </c>
      <c r="D38">
        <v>219171.6</v>
      </c>
      <c r="E38">
        <v>3505.3</v>
      </c>
      <c r="F38" s="35">
        <f>C38/D38*E38</f>
        <v>2019.95096399351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3365.5299234000004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f>B41*D41</f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45.44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0.23</v>
      </c>
      <c r="E45" t="s">
        <v>17</v>
      </c>
      <c r="F45" s="11">
        <f>B45*D45</f>
        <v>806.219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8494.368996913174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45.44</v>
      </c>
    </row>
    <row r="48" spans="1:6" ht="12.75">
      <c r="A48" t="s">
        <v>30</v>
      </c>
      <c r="B48">
        <v>3505.3</v>
      </c>
      <c r="C48" t="s">
        <v>71</v>
      </c>
      <c r="D48" s="5">
        <v>0.12</v>
      </c>
      <c r="E48" t="s">
        <v>17</v>
      </c>
      <c r="F48" s="11">
        <f>B48*D48</f>
        <v>420.636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0.57</v>
      </c>
      <c r="F51" s="11">
        <f>B51*D51</f>
        <v>1998.021</v>
      </c>
    </row>
    <row r="52" spans="1:6" ht="12.75">
      <c r="A52" s="4" t="s">
        <v>32</v>
      </c>
      <c r="F52" s="32">
        <f>F48+F51</f>
        <v>2418.657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1.38</v>
      </c>
      <c r="F55" s="11">
        <f>B55*D55</f>
        <v>4837.314</v>
      </c>
    </row>
    <row r="56" spans="1:6" ht="12.75">
      <c r="A56" s="4" t="s">
        <v>34</v>
      </c>
      <c r="F56" s="32">
        <f>SUM(F55)</f>
        <v>4837.314</v>
      </c>
    </row>
    <row r="57" spans="1:6" ht="12.75">
      <c r="A57" s="1" t="s">
        <v>35</v>
      </c>
      <c r="B57" s="1"/>
      <c r="F57" s="8">
        <f>F28+F35+F46+F52+F56</f>
        <v>28836.713996913175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230.6937119753054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29067.40770888848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89</v>
      </c>
    </row>
    <row r="61" spans="1:6" ht="12.75">
      <c r="A61" s="13"/>
      <c r="B61" s="40">
        <v>40909</v>
      </c>
      <c r="C61" s="41">
        <v>150687</v>
      </c>
      <c r="D61" s="44">
        <f>F20</f>
        <v>27886.7</v>
      </c>
      <c r="E61" s="44">
        <f>F59</f>
        <v>29067.40770888848</v>
      </c>
      <c r="F61" s="45">
        <f>C61+D61-E61</f>
        <v>149506.29229111155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2011-12-17T09:46:46Z</cp:lastPrinted>
  <dcterms:created xsi:type="dcterms:W3CDTF">2008-08-18T07:30:19Z</dcterms:created>
  <dcterms:modified xsi:type="dcterms:W3CDTF">2012-03-25T09:02:00Z</dcterms:modified>
  <cp:category/>
  <cp:version/>
  <cp:contentType/>
  <cp:contentStatus/>
</cp:coreProperties>
</file>