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<sst xmlns="http://schemas.openxmlformats.org/spreadsheetml/2006/main" count="128" uniqueCount="100">
  <si>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</si>
  <si>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</si>
  <si>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</si>
  <si>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</si>
  <si>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</si>
  <si>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</si>
  <si>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</si>
  <si>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</si>
  <si>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</si>
  <si>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</si>
  <si>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</si>
  <si>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</si>
  <si>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</si>
  <si>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</si>
  <si>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</si>
  <si>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</si>
  <si>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</si>
  <si>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</si>
  <si>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</si>
  <si>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</si>
  <si>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</si>
  <si>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</si>
  <si>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</si>
  <si>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</si>
  <si>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</si>
  <si>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</si>
  <si>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</si>
  <si>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</si>
  <si>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</si>
  <si>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</si>
  <si>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</si>
  <si>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</si>
  <si>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</si>
  <si>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</si>
  <si>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</si>
  <si>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</si>
  <si>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</si>
  <si>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</si>
  <si>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</si>
  <si>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</si>
  <si>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</si>
  <si>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</si>
  <si>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</si>
  <si>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</si>
  <si>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</si>
  <si>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</si>
  <si>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</si>
  <si>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</si>
  <si>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</si>
  <si>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</si>
  <si>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</si>
  <si>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</si>
  <si>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</si>
  <si>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</si>
  <si>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</si>
  <si>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</si>
  <si>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</si>
  <si>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</si>
  <si>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</si>
  <si>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</si>
  <si>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</si>
  <si>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</si>
  <si>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</si>
  <si>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</si>
  <si>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</si>
  <si>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</si>
  <si>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</si>
  <si>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</si>
  <si>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</si>
  <si>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</si>
  <si>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</si>
  <si>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</si>
  <si>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</si>
  <si>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</si>
  <si>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</si>
  <si>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</si>
  <si>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</si>
  <si>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</si>
  <si>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</si>
  <si>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</si>
  <si>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</si>
  <si>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</si>
  <si>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</si>
  <si>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</si>
  <si>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</si>
  <si>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1.2 Аренда (спарк,эр-телеком)</t>
  </si>
  <si>
    <t>Прочистка канализации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</si>
  <si>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</si>
  <si>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</si>
  <si>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</si>
  <si>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</si>
  <si>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</si>
  <si>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</si>
  <si>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</si>
  <si>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ост.на 01.05.</t>
  </si>
  <si>
    <t>апрель</t>
  </si>
  <si>
    <t xml:space="preserve">                    за апрель  2012 г.</t>
  </si>
  <si>
    <t>Откачка воды из техподполий</t>
  </si>
  <si>
    <t>Смена ламп (5шт)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</si>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</sst>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F43" sqref="F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24579.75</v>
      </c>
      <c r="J16" s="15" t="s">
        <v>60</v>
      </c>
      <c r="K16" s="26" t="s">
        <v>61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22145.68</v>
      </c>
      <c r="J17" s="16" t="s">
        <v>62</v>
      </c>
      <c r="K17" s="18" t="s">
        <v>63</v>
      </c>
      <c r="L17" s="23">
        <v>5.58</v>
      </c>
      <c r="M17" s="33">
        <f>L17*81.37*1.202</f>
        <v>545.7616092000001</v>
      </c>
    </row>
    <row r="18" spans="2:13" ht="12.75">
      <c r="B18" t="s">
        <v>11</v>
      </c>
      <c r="F18" s="9">
        <f>F17/F16</f>
        <v>0.9009725485409737</v>
      </c>
      <c r="J18" s="20"/>
      <c r="K18" s="27" t="s">
        <v>64</v>
      </c>
      <c r="L18" s="28">
        <f>SUM(L7:L17)</f>
        <v>18.58</v>
      </c>
      <c r="M18" s="34">
        <f>SUM(M7:M17)</f>
        <v>1817.2492292000002</v>
      </c>
    </row>
    <row r="19" spans="1:11" ht="12.75">
      <c r="A19" t="s">
        <v>85</v>
      </c>
      <c r="F19" s="5">
        <v>520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22665.68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86</v>
      </c>
      <c r="L22" s="25">
        <v>14.49</v>
      </c>
      <c r="M22" s="33">
        <f>L22*81.37*1.202</f>
        <v>1417.2196626</v>
      </c>
    </row>
    <row r="23" spans="10:13" ht="12.75">
      <c r="J23" s="20">
        <v>2</v>
      </c>
      <c r="K23" s="20" t="s">
        <v>97</v>
      </c>
      <c r="L23" s="25">
        <v>1.75</v>
      </c>
      <c r="M23" s="33">
        <f aca="true" t="shared" si="0" ref="M23:M35">L23*81.37*1.202</f>
        <v>171.161795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0.35</v>
      </c>
      <c r="M24" s="33">
        <f t="shared" si="0"/>
        <v>34.232358999999995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83</v>
      </c>
      <c r="F26" s="5">
        <v>2155.19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87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7335.8099999999995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0.97</v>
      </c>
      <c r="E30" t="s">
        <v>17</v>
      </c>
      <c r="F30" s="11">
        <f>E7*D30</f>
        <v>2718.91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2002.0000000000002</v>
      </c>
      <c r="C32" t="s">
        <v>20</v>
      </c>
      <c r="D32" s="5">
        <v>1.91</v>
      </c>
      <c r="E32" t="s">
        <v>17</v>
      </c>
      <c r="F32" s="5">
        <v>3823.82</v>
      </c>
      <c r="J32" s="20">
        <v>11</v>
      </c>
      <c r="K32" s="20"/>
      <c r="L32" s="25"/>
      <c r="M32" s="33">
        <f t="shared" si="0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92</v>
      </c>
      <c r="F35" s="5">
        <v>0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21</v>
      </c>
      <c r="B36" s="10"/>
      <c r="C36" s="10"/>
      <c r="F36" s="32">
        <f>SUM(F30:F35)</f>
        <v>6542.73</v>
      </c>
      <c r="J36" s="20"/>
      <c r="K36" s="30" t="s">
        <v>64</v>
      </c>
      <c r="L36" s="28">
        <f>SUM(L22:L35)</f>
        <v>16.590000000000003</v>
      </c>
      <c r="M36" s="34">
        <f>SUM(M22:M35)</f>
        <v>1622.6138166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138201</v>
      </c>
      <c r="D38">
        <v>219171.6</v>
      </c>
      <c r="E38">
        <v>2803</v>
      </c>
      <c r="F38" s="35">
        <f>C38/D38*E38</f>
        <v>1767.4616738665047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142066</v>
      </c>
      <c r="D39">
        <v>219171.6</v>
      </c>
      <c r="E39">
        <v>2803</v>
      </c>
      <c r="F39" s="35">
        <f>C39/D39*E39</f>
        <v>1816.8914129385375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1622.6138166</v>
      </c>
      <c r="J40" s="20">
        <v>1</v>
      </c>
      <c r="K40" s="20" t="s">
        <v>93</v>
      </c>
      <c r="L40" s="25" t="s">
        <v>99</v>
      </c>
      <c r="M40" s="25">
        <v>32.6</v>
      </c>
    </row>
    <row r="41" spans="1:13" ht="12.75">
      <c r="A41" t="s">
        <v>80</v>
      </c>
      <c r="J41" s="20">
        <v>2</v>
      </c>
      <c r="K41" s="20"/>
      <c r="L41" s="25"/>
      <c r="M41" s="25"/>
    </row>
    <row r="42" spans="2:13" ht="12.75">
      <c r="B42">
        <v>2803</v>
      </c>
      <c r="C42" t="s">
        <v>16</v>
      </c>
      <c r="D42" s="5"/>
      <c r="F42" s="11">
        <v>721.2</v>
      </c>
      <c r="J42" s="20">
        <v>3</v>
      </c>
      <c r="K42" s="20"/>
      <c r="L42" s="25"/>
      <c r="M42" s="25"/>
    </row>
    <row r="43" spans="1:13" ht="12.75">
      <c r="A43" t="s">
        <v>26</v>
      </c>
      <c r="F43" s="11">
        <f>M56</f>
        <v>32.6</v>
      </c>
      <c r="J43" s="20">
        <v>4</v>
      </c>
      <c r="K43" s="20"/>
      <c r="L43" s="25"/>
      <c r="M43" s="25"/>
    </row>
    <row r="44" spans="1:13" ht="12.75">
      <c r="A44" t="s">
        <v>27</v>
      </c>
      <c r="J44" s="20">
        <v>5</v>
      </c>
      <c r="K44" s="20"/>
      <c r="L44" s="25"/>
      <c r="M44" s="25"/>
    </row>
    <row r="45" spans="1:13" ht="12.75">
      <c r="A45" t="s">
        <v>28</v>
      </c>
      <c r="J45" s="20">
        <v>6</v>
      </c>
      <c r="K45" s="20"/>
      <c r="L45" s="25"/>
      <c r="M45" s="25"/>
    </row>
    <row r="46" spans="2:13" ht="12.75">
      <c r="B46">
        <v>2803</v>
      </c>
      <c r="C46" t="s">
        <v>16</v>
      </c>
      <c r="D46" s="11">
        <v>0.29</v>
      </c>
      <c r="E46" t="s">
        <v>17</v>
      </c>
      <c r="F46" s="11">
        <f>B46*D46</f>
        <v>812.8699999999999</v>
      </c>
      <c r="J46" s="20">
        <v>7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6773.636903405042</v>
      </c>
      <c r="J47" s="20">
        <v>8</v>
      </c>
      <c r="K47" s="20"/>
      <c r="L47" s="25"/>
      <c r="M47" s="25"/>
    </row>
    <row r="48" spans="1:13" ht="12.75">
      <c r="A48" s="4" t="s">
        <v>30</v>
      </c>
      <c r="F48" s="5"/>
      <c r="J48" s="20">
        <v>9</v>
      </c>
      <c r="K48" s="20"/>
      <c r="L48" s="25"/>
      <c r="M48" s="25"/>
    </row>
    <row r="49" spans="1:13" ht="12.75">
      <c r="A49" t="s">
        <v>31</v>
      </c>
      <c r="B49">
        <v>2803</v>
      </c>
      <c r="C49" t="s">
        <v>73</v>
      </c>
      <c r="D49" s="5">
        <v>0.13</v>
      </c>
      <c r="E49" t="s">
        <v>17</v>
      </c>
      <c r="F49" s="11">
        <f>B49*D49</f>
        <v>364.39</v>
      </c>
      <c r="J49" s="20">
        <v>10</v>
      </c>
      <c r="K49" s="20"/>
      <c r="L49" s="25"/>
      <c r="M49" s="25"/>
    </row>
    <row r="50" spans="1:13" ht="12.75">
      <c r="A50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81</v>
      </c>
      <c r="F51" s="5"/>
      <c r="J51" s="20">
        <v>12</v>
      </c>
      <c r="K51" s="20"/>
      <c r="L51" s="25"/>
      <c r="M51" s="25"/>
    </row>
    <row r="52" spans="2:13" ht="12.75">
      <c r="B52">
        <v>2803</v>
      </c>
      <c r="C52" t="s">
        <v>16</v>
      </c>
      <c r="D52" s="11">
        <v>0.55</v>
      </c>
      <c r="E52" t="s">
        <v>17</v>
      </c>
      <c r="F52" s="11">
        <f>B52*D52</f>
        <v>1541.65</v>
      </c>
      <c r="J52" s="20">
        <v>13</v>
      </c>
      <c r="K52" s="20"/>
      <c r="L52" s="25"/>
      <c r="M52" s="25"/>
    </row>
    <row r="53" spans="1:13" ht="12.75">
      <c r="A53" s="4" t="s">
        <v>33</v>
      </c>
      <c r="F53" s="32">
        <f>F49+F52</f>
        <v>1906.04</v>
      </c>
      <c r="J53" s="20">
        <v>14</v>
      </c>
      <c r="K53" s="20"/>
      <c r="L53" s="25"/>
      <c r="M53" s="25"/>
    </row>
    <row r="54" spans="1:13" ht="12.75">
      <c r="A54" s="4" t="s">
        <v>34</v>
      </c>
      <c r="J54" s="20">
        <v>15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1</v>
      </c>
      <c r="E56" t="s">
        <v>17</v>
      </c>
      <c r="F56" s="11">
        <f>B56*D56</f>
        <v>2803</v>
      </c>
      <c r="J56" s="20"/>
      <c r="K56" s="20"/>
      <c r="L56" s="31" t="s">
        <v>71</v>
      </c>
      <c r="M56" s="34">
        <f>SUM(M40:M55)</f>
        <v>32.6</v>
      </c>
    </row>
    <row r="57" spans="1:6" ht="12.75">
      <c r="A57" s="4" t="s">
        <v>36</v>
      </c>
      <c r="F57" s="8">
        <f>SUM(F56)</f>
        <v>2803</v>
      </c>
    </row>
    <row r="58" spans="1:6" ht="12.75">
      <c r="A58" s="1" t="s">
        <v>37</v>
      </c>
      <c r="B58" s="1"/>
      <c r="F58" s="32">
        <f>F28+F36+F47+F53+F57</f>
        <v>25361.216903405042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202.88973522724035</v>
      </c>
    </row>
    <row r="60" spans="1:6" ht="15">
      <c r="A60" s="12" t="s">
        <v>40</v>
      </c>
      <c r="B60" s="12"/>
      <c r="C60" s="12"/>
      <c r="D60" s="12"/>
      <c r="E60" s="12"/>
      <c r="F60" s="42">
        <f>F58+F59</f>
        <v>25564.106638632282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94</v>
      </c>
    </row>
    <row r="62" spans="1:6" ht="12.75">
      <c r="A62" s="13"/>
      <c r="B62" s="39">
        <v>41000</v>
      </c>
      <c r="C62" s="40">
        <v>-447063</v>
      </c>
      <c r="D62" s="43">
        <f>F20</f>
        <v>22665.68</v>
      </c>
      <c r="E62" s="43">
        <f>F60</f>
        <v>25564.106638632282</v>
      </c>
      <c r="F62" s="44">
        <f>C62+D62-E62</f>
        <v>-449961.4266386323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2012-07-03T19:40:11Z</dcterms:modified>
  <cp:category/>
  <cp:version/>
  <cp:contentType/>
  <cp:contentStatus/>
</cp:coreProperties>
</file>