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<sst xmlns="http://schemas.openxmlformats.org/spreadsheetml/2006/main" count="124" uniqueCount="98">
  <si>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</si>
  <si>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</si>
  <si>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</si>
  <si>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</si>
  <si>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</si>
  <si>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</si>
  <si>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</si>
  <si>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</si>
  <si>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</si>
  <si>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</si>
  <si>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</si>
  <si>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</si>
  <si>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</si>
  <si>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</si>
  <si>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</si>
  <si>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</si>
  <si>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</si>
  <si>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</si>
  <si>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</si>
  <si>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</si>
  <si>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</si>
  <si>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</si>
  <si>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</si>
  <si>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</si>
  <si>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</si>
  <si>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</si>
  <si>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</si>
  <si>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</si>
  <si>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</si>
  <si>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</si>
  <si>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</si>
  <si>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</si>
  <si>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</si>
  <si>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</si>
  <si>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</si>
  <si>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</si>
  <si>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</si>
  <si>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</si>
  <si>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</si>
  <si>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</si>
  <si>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</si>
  <si>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</si>
  <si>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</si>
  <si>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</si>
  <si>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</si>
  <si>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</si>
  <si>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</si>
  <si>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</si>
  <si>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</si>
  <si>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</si>
  <si>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</si>
  <si>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</si>
  <si>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</si>
  <si>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</si>
  <si>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</si>
  <si>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</si>
  <si>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</si>
  <si>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</si>
  <si>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</si>
  <si>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</si>
  <si>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</si>
  <si>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</si>
  <si>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</si>
  <si>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</si>
  <si>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</si>
  <si>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</si>
  <si>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</si>
  <si>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</si>
  <si>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</si>
  <si>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</si>
  <si>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</si>
  <si>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</si>
  <si>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</si>
  <si>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</si>
  <si>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</si>
  <si>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</si>
  <si>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</si>
  <si>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</si>
  <si>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</si>
  <si>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</si>
  <si>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</si>
  <si>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</si>
  <si>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</si>
  <si>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</si>
  <si>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</si>
  <si>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</si>
  <si>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</si>
  <si>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</si>
  <si>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</si>
  <si>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</si>
  <si>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</si>
  <si>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</si>
  <si>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</si>
  <si>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тех.обслуживание и ремонт по акту)</t>
  </si>
  <si>
    <t xml:space="preserve">3.  </t>
  </si>
  <si>
    <t>ост.на 01.08.</t>
  </si>
  <si>
    <t>июль</t>
  </si>
  <si>
    <t xml:space="preserve">                    за  июль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</si>
</sst>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2" sqref="K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12708.16</v>
      </c>
      <c r="J17" s="16" t="s">
        <v>61</v>
      </c>
      <c r="K17" s="18" t="s">
        <v>62</v>
      </c>
      <c r="L17" s="23">
        <v>3.94</v>
      </c>
      <c r="M17" s="33">
        <f>L17*81.37*1.202</f>
        <v>385.3585556</v>
      </c>
    </row>
    <row r="18" spans="2:13" ht="12.75">
      <c r="B18" t="s">
        <v>11</v>
      </c>
      <c r="F18" s="9">
        <f>F17/F16</f>
        <v>0.8830016675931073</v>
      </c>
      <c r="J18" s="20"/>
      <c r="K18" s="27" t="s">
        <v>63</v>
      </c>
      <c r="L18" s="28">
        <f>SUM(L7:L17)</f>
        <v>7.9399999999999995</v>
      </c>
      <c r="M18" s="34">
        <f>SUM(M7:M17)</f>
        <v>776.5855156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13458.16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L22*81.37*1.202*1.15</f>
        <v>0</v>
      </c>
    </row>
    <row r="23" spans="10:13" ht="12.75">
      <c r="J23" s="20">
        <v>2</v>
      </c>
      <c r="K23" s="20"/>
      <c r="L23" s="25"/>
      <c r="M23" s="33">
        <f aca="true" t="shared" si="0" ref="M23:M31">L23*81.37*1.202*1.15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94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87</v>
      </c>
      <c r="C30" s="13"/>
      <c r="D30" s="45">
        <v>1.17</v>
      </c>
      <c r="E30" s="13" t="s">
        <v>17</v>
      </c>
      <c r="F30" s="11">
        <f>E7*D30</f>
        <v>1848.3659999999998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185.99999999999997</v>
      </c>
      <c r="C32" t="s">
        <v>20</v>
      </c>
      <c r="D32" s="5">
        <v>2.89</v>
      </c>
      <c r="E32" t="s">
        <v>17</v>
      </c>
      <c r="F32" s="5">
        <v>537.54</v>
      </c>
      <c r="J32" s="20"/>
      <c r="K32" s="30"/>
      <c r="L32" s="34">
        <f>SUM(L22:L31)</f>
        <v>0</v>
      </c>
      <c r="M32" s="34">
        <f>SUM(M22:M31)</f>
        <v>0</v>
      </c>
    </row>
    <row r="33" spans="1:11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2385.906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/>
      <c r="L36" s="25"/>
      <c r="M36" s="25"/>
    </row>
    <row r="37" spans="1:13" ht="12.75">
      <c r="A37" t="s">
        <v>23</v>
      </c>
      <c r="C37">
        <v>142896</v>
      </c>
      <c r="D37">
        <v>219171.6</v>
      </c>
      <c r="E37">
        <v>1579.8</v>
      </c>
      <c r="F37" s="35">
        <f>C37/D37*E37</f>
        <v>1030.0016096976067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107850</v>
      </c>
      <c r="D38">
        <v>219171.6</v>
      </c>
      <c r="E38">
        <v>1579.8</v>
      </c>
      <c r="F38" s="35">
        <f>C38/D38*E38</f>
        <v>777.3882656329561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0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M47</f>
        <v>0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0.27</v>
      </c>
      <c r="E45" t="s">
        <v>17</v>
      </c>
      <c r="F45" s="11">
        <f>B45*D45</f>
        <v>426.546</v>
      </c>
      <c r="J45" s="20">
        <v>10</v>
      </c>
      <c r="K45" s="20"/>
      <c r="L45" s="25"/>
      <c r="M45" s="25"/>
    </row>
    <row r="46" spans="1:13" ht="12.75">
      <c r="A46" t="s">
        <v>92</v>
      </c>
      <c r="B46" t="s">
        <v>93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2233.935875330563</v>
      </c>
      <c r="J47" s="20"/>
      <c r="K47" s="20"/>
      <c r="L47" s="31" t="s">
        <v>70</v>
      </c>
      <c r="M47" s="34">
        <f>SUM(M36:M46)</f>
        <v>0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1579.8</v>
      </c>
      <c r="C49" t="s">
        <v>72</v>
      </c>
      <c r="D49" s="5">
        <v>0.17</v>
      </c>
      <c r="E49" t="s">
        <v>17</v>
      </c>
      <c r="F49" s="11">
        <f>B49*D49</f>
        <v>268.56600000000003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1579.8</v>
      </c>
      <c r="C52" t="s">
        <v>16</v>
      </c>
      <c r="D52" s="11">
        <v>0.63</v>
      </c>
      <c r="E52" t="s">
        <v>17</v>
      </c>
      <c r="F52" s="11">
        <f>B52*D52</f>
        <v>995.274</v>
      </c>
    </row>
    <row r="53" spans="1:6" ht="12.75">
      <c r="A53" s="4" t="s">
        <v>33</v>
      </c>
      <c r="F53" s="32">
        <f>F49+F52</f>
        <v>1263.8400000000001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1.37</v>
      </c>
      <c r="E56" t="s">
        <v>17</v>
      </c>
      <c r="F56" s="11">
        <f>B56*D56</f>
        <v>2164.326</v>
      </c>
    </row>
    <row r="57" spans="1:6" ht="12.75">
      <c r="A57" s="4" t="s">
        <v>35</v>
      </c>
      <c r="F57" s="8">
        <f>SUM(F56)</f>
        <v>2164.326</v>
      </c>
    </row>
    <row r="58" spans="1:6" ht="12.75">
      <c r="A58" s="1" t="s">
        <v>36</v>
      </c>
      <c r="B58" s="1"/>
      <c r="F58" s="8">
        <f>F28+F35+F47+F53+F57</f>
        <v>12018.447875330563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96.14758300264451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12114.595458333208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41091</v>
      </c>
      <c r="C62" s="40">
        <v>-54564</v>
      </c>
      <c r="D62" s="43">
        <f>F20</f>
        <v>13458.16</v>
      </c>
      <c r="E62" s="43">
        <f>F60</f>
        <v>12114.595458333208</v>
      </c>
      <c r="F62" s="44">
        <f>C62+D62-E62</f>
        <v>-53220.4354583332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2012-10-01T11:50:33Z</dcterms:modified>
  <cp:category/>
  <cp:version/>
  <cp:contentType/>
  <cp:contentStatus/>
</cp:coreProperties>
</file>