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<sst xmlns="http://schemas.openxmlformats.org/spreadsheetml/2006/main" count="134" uniqueCount="111">
  <si>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</si>
  <si>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</si>
  <si>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</si>
  <si>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</si>
  <si>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</si>
  <si>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</si>
  <si>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</si>
  <si>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</si>
  <si>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</si>
  <si>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</si>
  <si>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</si>
  <si>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</si>
  <si>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</si>
  <si>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</si>
  <si>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</si>
  <si>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</si>
  <si>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</si>
  <si>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</si>
  <si>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</si>
  <si>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</si>
  <si>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</si>
  <si>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</si>
  <si>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</si>
  <si>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</si>
  <si>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</si>
  <si>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</si>
  <si>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</si>
  <si>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</si>
  <si>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</si>
  <si>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</si>
  <si>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</si>
  <si>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</si>
  <si>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</si>
  <si>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</si>
  <si>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</si>
  <si>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</si>
  <si>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</si>
  <si>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</si>
  <si>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</si>
  <si>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</si>
  <si>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</si>
  <si>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</si>
  <si>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</si>
  <si>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</si>
  <si>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</si>
  <si>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</si>
  <si>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</si>
  <si>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</si>
  <si>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</si>
  <si>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</si>
  <si>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</si>
  <si>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</si>
  <si>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</si>
  <si>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</si>
  <si>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</si>
  <si>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</si>
  <si>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</si>
  <si>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</si>
  <si>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</si>
  <si>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</si>
  <si>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</si>
  <si>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</si>
  <si>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</si>
  <si>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</si>
  <si>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</si>
  <si>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</si>
  <si>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</si>
  <si>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</si>
  <si>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</si>
  <si>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</si>
  <si>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</si>
  <si>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</si>
  <si>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</si>
  <si>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</si>
  <si>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</si>
  <si>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</si>
  <si>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</si>
  <si>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</si>
  <si>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</si>
  <si>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</si>
  <si>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</si>
  <si>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</si>
  <si>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</si>
  <si>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</si>
  <si>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</si>
  <si>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</si>
  <si>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</si>
  <si>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</si>
  <si>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</si>
  <si>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</si>
  <si>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</si>
  <si>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</si>
  <si>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ростелеком)</t>
  </si>
  <si>
    <t>Лампа</t>
  </si>
  <si>
    <t>ост.на 01.12.</t>
  </si>
  <si>
    <t>ноябрь</t>
  </si>
  <si>
    <t xml:space="preserve">                    за ноябрь  2012 г.</t>
  </si>
  <si>
    <t xml:space="preserve">3.  </t>
  </si>
  <si>
    <t>Прочистка канализации</t>
  </si>
  <si>
    <t>Смена канал-х креплений (15шт) т.п.</t>
  </si>
  <si>
    <t>Крепления</t>
  </si>
  <si>
    <t>15шт</t>
  </si>
  <si>
    <t>Смена труб Д 25 м/пл (2мп) кв.63</t>
  </si>
  <si>
    <t xml:space="preserve">Труба Д 25 м/пл </t>
  </si>
  <si>
    <t>2мп</t>
  </si>
  <si>
    <t>Муфта 25</t>
  </si>
  <si>
    <t>2шт</t>
  </si>
  <si>
    <t>Цанга</t>
  </si>
  <si>
    <t>4шт</t>
  </si>
  <si>
    <t>Смена ламп (1шт) п-д1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</si>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</sst>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1" t="s">
        <v>87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3</v>
      </c>
      <c r="M7" s="33">
        <f>L7*89.21*1.202</f>
        <v>321.69126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3</v>
      </c>
      <c r="M10" s="33">
        <f t="shared" si="0"/>
        <v>321.69126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36976.68</v>
      </c>
      <c r="J16" s="15" t="s">
        <v>61</v>
      </c>
      <c r="K16" s="26" t="s">
        <v>62</v>
      </c>
      <c r="L16" s="21">
        <v>4</v>
      </c>
      <c r="M16" s="33">
        <f t="shared" si="0"/>
        <v>428.92168</v>
      </c>
    </row>
    <row r="17" spans="1:13" ht="12.75">
      <c r="A17" t="s">
        <v>11</v>
      </c>
      <c r="F17" s="5">
        <v>42003.04</v>
      </c>
      <c r="J17" s="16" t="s">
        <v>63</v>
      </c>
      <c r="K17" s="18" t="s">
        <v>64</v>
      </c>
      <c r="L17" s="23">
        <v>4.28</v>
      </c>
      <c r="M17" s="33">
        <f t="shared" si="0"/>
        <v>458.9461976</v>
      </c>
    </row>
    <row r="18" spans="2:13" ht="12.75">
      <c r="B18" t="s">
        <v>12</v>
      </c>
      <c r="F18" s="9">
        <f>F17/F16</f>
        <v>1.1359332422488986</v>
      </c>
      <c r="J18" s="20"/>
      <c r="K18" s="27" t="s">
        <v>65</v>
      </c>
      <c r="L18" s="28">
        <f>SUM(L7:L17)</f>
        <v>14.280000000000001</v>
      </c>
      <c r="M18" s="34">
        <f>SUM(M7:M17)</f>
        <v>1531.2503976</v>
      </c>
    </row>
    <row r="19" spans="1:11" ht="12.75">
      <c r="A19" t="s">
        <v>92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42599.96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98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25">
        <v>4.5</v>
      </c>
      <c r="M23" s="33">
        <f aca="true" t="shared" si="1" ref="M23:M34">L23*89.21*1.202*1.15</f>
        <v>554.9174234999999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3.1</v>
      </c>
      <c r="M24" s="33">
        <f t="shared" si="1"/>
        <v>382.2764472999999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 t="s">
        <v>109</v>
      </c>
      <c r="L25" s="25">
        <v>0.07</v>
      </c>
      <c r="M25" s="33">
        <f t="shared" si="1"/>
        <v>8.632048809999999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1.01</v>
      </c>
      <c r="E30" t="s">
        <v>18</v>
      </c>
      <c r="F30" s="11">
        <f>E7*D30</f>
        <v>3188.065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679</v>
      </c>
      <c r="C32" t="s">
        <v>21</v>
      </c>
      <c r="D32" s="5">
        <v>2.89</v>
      </c>
      <c r="E32" t="s">
        <v>18</v>
      </c>
      <c r="F32" s="11">
        <v>1962.31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90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91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5150.375</v>
      </c>
      <c r="J35" s="20"/>
      <c r="K35" s="30" t="s">
        <v>65</v>
      </c>
      <c r="L35" s="28">
        <f>SUM(L22:L34)</f>
        <v>12.5</v>
      </c>
      <c r="M35" s="34">
        <f>SUM(M22:M34)</f>
        <v>1541.4372874999997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151517</v>
      </c>
      <c r="D37">
        <v>219171.6</v>
      </c>
      <c r="E37">
        <v>3156.5</v>
      </c>
      <c r="F37" s="35">
        <f>C37/D37*E37</f>
        <v>2182.1413472365944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106295</v>
      </c>
      <c r="D38">
        <v>219171.6</v>
      </c>
      <c r="E38">
        <v>3156.5</v>
      </c>
      <c r="F38" s="35">
        <f>C38/D38*E38</f>
        <v>1530.8560392861118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1541.4372874999997</v>
      </c>
      <c r="J39" s="20">
        <v>1</v>
      </c>
      <c r="K39" s="20" t="s">
        <v>100</v>
      </c>
      <c r="L39" s="25" t="s">
        <v>101</v>
      </c>
      <c r="M39" s="25">
        <v>750</v>
      </c>
    </row>
    <row r="40" spans="1:13" ht="12.75">
      <c r="A40" t="s">
        <v>83</v>
      </c>
      <c r="J40" s="20">
        <v>2</v>
      </c>
      <c r="K40" s="20" t="s">
        <v>103</v>
      </c>
      <c r="L40" s="25" t="s">
        <v>104</v>
      </c>
      <c r="M40" s="25">
        <v>190</v>
      </c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 t="s">
        <v>105</v>
      </c>
      <c r="L41" s="25" t="s">
        <v>106</v>
      </c>
      <c r="M41" s="25">
        <v>330</v>
      </c>
    </row>
    <row r="42" spans="1:13" ht="12.75">
      <c r="A42" t="s">
        <v>27</v>
      </c>
      <c r="F42" s="5">
        <f>M55</f>
        <v>1476.52</v>
      </c>
      <c r="J42" s="20">
        <v>4</v>
      </c>
      <c r="K42" s="20" t="s">
        <v>107</v>
      </c>
      <c r="L42" s="25" t="s">
        <v>108</v>
      </c>
      <c r="M42" s="25">
        <v>200</v>
      </c>
    </row>
    <row r="43" spans="1:13" ht="12.75">
      <c r="A43" t="s">
        <v>28</v>
      </c>
      <c r="F43" s="5"/>
      <c r="J43" s="20">
        <v>5</v>
      </c>
      <c r="K43" s="20" t="s">
        <v>93</v>
      </c>
      <c r="L43" s="25" t="s">
        <v>110</v>
      </c>
      <c r="M43" s="25">
        <v>6.52</v>
      </c>
    </row>
    <row r="44" spans="1:13" ht="12.75">
      <c r="A44" t="s">
        <v>29</v>
      </c>
      <c r="F44" s="5"/>
      <c r="J44" s="20">
        <v>6</v>
      </c>
      <c r="K44" s="20"/>
      <c r="L44" s="25"/>
      <c r="M44" s="25"/>
    </row>
    <row r="45" spans="2:13" ht="12.75">
      <c r="B45">
        <v>3156.5</v>
      </c>
      <c r="C45" t="s">
        <v>17</v>
      </c>
      <c r="D45" s="11">
        <v>0.25</v>
      </c>
      <c r="E45" t="s">
        <v>18</v>
      </c>
      <c r="F45" s="5">
        <f>B45*D45</f>
        <v>789.125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7520.079674022705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0.19</v>
      </c>
      <c r="E48" t="s">
        <v>18</v>
      </c>
      <c r="F48" s="11">
        <f>B48*D48</f>
        <v>599.735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0.69</v>
      </c>
      <c r="E51" t="s">
        <v>18</v>
      </c>
      <c r="F51" s="11">
        <f>B51*D51</f>
        <v>2177.9849999999997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2777.72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2.07</v>
      </c>
      <c r="E55" t="s">
        <v>18</v>
      </c>
      <c r="F55" s="5">
        <f>B55*D55</f>
        <v>6533.955</v>
      </c>
      <c r="J55" s="20"/>
      <c r="K55" s="20"/>
      <c r="L55" s="31" t="s">
        <v>72</v>
      </c>
      <c r="M55" s="28">
        <f>SUM(M39:M53)</f>
        <v>1476.52</v>
      </c>
    </row>
    <row r="56" spans="1:6" ht="12.75">
      <c r="A56" s="4" t="s">
        <v>37</v>
      </c>
      <c r="F56" s="8">
        <f>SUM(F55)</f>
        <v>6533.955</v>
      </c>
    </row>
    <row r="57" spans="1:6" ht="12.75">
      <c r="A57" s="1" t="s">
        <v>38</v>
      </c>
      <c r="B57" s="1"/>
      <c r="F57" s="32">
        <f>F28+F35+F46+F52+F56</f>
        <v>29677.32967402271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237.41863739218167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29914.74831141489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41579</v>
      </c>
      <c r="C61" s="40">
        <v>19285</v>
      </c>
      <c r="D61" s="43">
        <f>F20</f>
        <v>42599.96</v>
      </c>
      <c r="E61" s="43">
        <f>F59</f>
        <v>29914.74831141489</v>
      </c>
      <c r="F61" s="44">
        <f>C61+D61-E61</f>
        <v>31970.21168858511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2013-01-18T17:05:16Z</dcterms:modified>
  <cp:category/>
  <cp:version/>
  <cp:contentType/>
  <cp:contentStatus/>
</cp:coreProperties>
</file>