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<sst xmlns="http://schemas.openxmlformats.org/spreadsheetml/2006/main" count="133" uniqueCount="106">
  <si>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</si>
  <si>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</si>
  <si>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</si>
  <si>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</si>
  <si>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</si>
  <si>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</si>
  <si>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</si>
  <si>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</si>
  <si>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</si>
  <si>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</si>
  <si>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</si>
  <si>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</si>
  <si>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</si>
  <si>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</si>
  <si>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</si>
  <si>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</si>
  <si>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</si>
  <si>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</si>
  <si>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</si>
  <si>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</si>
  <si>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</si>
  <si>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</si>
  <si>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</si>
  <si>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</si>
  <si>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</si>
  <si>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</si>
  <si>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</si>
  <si>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</si>
  <si>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</si>
  <si>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</si>
  <si>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</si>
  <si>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</si>
  <si>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</si>
  <si>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</si>
  <si>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</si>
  <si>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</si>
  <si>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</si>
  <si>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</si>
  <si>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</si>
  <si>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</si>
  <si>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</si>
  <si>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</si>
  <si>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</si>
  <si>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</si>
  <si>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</si>
  <si>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</si>
  <si>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</si>
  <si>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</si>
  <si>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</si>
  <si>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</si>
  <si>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</si>
  <si>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</si>
  <si>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</si>
  <si>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</si>
  <si>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</si>
  <si>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</si>
  <si>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</si>
  <si>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</si>
  <si>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</si>
  <si>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</si>
  <si>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</si>
  <si>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</si>
  <si>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</si>
  <si>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</si>
  <si>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</si>
  <si>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</si>
  <si>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</si>
  <si>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</si>
  <si>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</si>
  <si>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</si>
  <si>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</si>
  <si>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</si>
  <si>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</si>
  <si>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</si>
  <si>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</si>
  <si>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</si>
  <si>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</si>
  <si>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</si>
  <si>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</si>
  <si>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</si>
  <si>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</si>
  <si>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</si>
  <si>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</si>
  <si>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</si>
  <si>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</si>
  <si>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</si>
  <si>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</si>
  <si>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</si>
  <si>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</si>
  <si>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</si>
  <si>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1шт</t>
  </si>
  <si>
    <t>ост.на 01.01</t>
  </si>
  <si>
    <t>декабрь</t>
  </si>
  <si>
    <t xml:space="preserve">                    за декабрь  2012 г.</t>
  </si>
  <si>
    <r>
      <t>1.2 Аренда (Спарк,ростелеком,</t>
    </r>
    <r>
      <rPr>
        <sz val="10"/>
        <color indexed="10"/>
        <rFont val="Arial Cyr"/>
        <family val="0"/>
      </rPr>
      <t>комстар-регион-год</t>
    </r>
    <r>
      <rPr>
        <sz val="10"/>
        <rFont val="Arial Cyr"/>
        <family val="0"/>
      </rPr>
      <t>)</t>
    </r>
  </si>
  <si>
    <t>3.  Материал</t>
  </si>
  <si>
    <t>(за год)</t>
  </si>
  <si>
    <t>Снятие параметров с РМПТС</t>
  </si>
  <si>
    <t>Устр-во и огражд-е для елки</t>
  </si>
  <si>
    <t>Материал для огр-я</t>
  </si>
  <si>
    <t>труба</t>
  </si>
  <si>
    <t>Смена розетки (1шт) т.п.</t>
  </si>
  <si>
    <t>Розетка</t>
  </si>
  <si>
    <t>Установка хомута (2шт) т.п.</t>
  </si>
  <si>
    <t>Хомут Д 57</t>
  </si>
  <si>
    <t>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</si>
</sst>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93</v>
      </c>
    </row>
    <row r="3" spans="2:13" ht="12.75">
      <c r="B3" s="1" t="s">
        <v>83</v>
      </c>
      <c r="C3" s="8" t="s">
        <v>92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3468</v>
      </c>
      <c r="F7" t="s">
        <v>72</v>
      </c>
      <c r="J7" s="15"/>
      <c r="K7" s="15" t="s">
        <v>49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923.5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951.7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4384.3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477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40627.9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39248.28</v>
      </c>
      <c r="J17" s="16" t="s">
        <v>61</v>
      </c>
      <c r="K17" s="18" t="s">
        <v>62</v>
      </c>
      <c r="L17" s="23">
        <v>4.53</v>
      </c>
      <c r="M17" s="33">
        <f t="shared" si="0"/>
        <v>485.75380260000003</v>
      </c>
    </row>
    <row r="18" spans="2:13" ht="12.75">
      <c r="B18" t="s">
        <v>11</v>
      </c>
      <c r="F18" s="9">
        <f>F17/F16</f>
        <v>0.9660425471166365</v>
      </c>
      <c r="J18" s="20"/>
      <c r="K18" s="27" t="s">
        <v>63</v>
      </c>
      <c r="L18" s="28">
        <f>SUM(L7:L17)</f>
        <v>15.530000000000001</v>
      </c>
      <c r="M18" s="34">
        <f>SUM(M7:M17)</f>
        <v>1665.2884225999999</v>
      </c>
    </row>
    <row r="19" spans="1:11" ht="12.75">
      <c r="A19" t="s">
        <v>94</v>
      </c>
      <c r="F19" s="5">
        <v>974.92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40223.2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2" t="s">
        <v>97</v>
      </c>
      <c r="L22" s="25">
        <v>1</v>
      </c>
      <c r="M22" s="33">
        <f>L22*89.21*1.202*1.15</f>
        <v>123.31498299999998</v>
      </c>
    </row>
    <row r="23" spans="10:13" ht="12.75">
      <c r="J23" s="20">
        <v>2</v>
      </c>
      <c r="K23" s="20" t="s">
        <v>98</v>
      </c>
      <c r="L23" s="25">
        <v>5.56</v>
      </c>
      <c r="M23" s="33">
        <f aca="true" t="shared" si="1" ref="M23:M33">L23*89.21*1.202*1.15</f>
        <v>685.6313054799998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101</v>
      </c>
      <c r="L24" s="25">
        <v>0.24</v>
      </c>
      <c r="M24" s="33">
        <f t="shared" si="1"/>
        <v>29.595595919999994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103</v>
      </c>
      <c r="L25" s="25">
        <v>1</v>
      </c>
      <c r="M25" s="33">
        <f t="shared" si="1"/>
        <v>123.31498299999998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B27" t="s">
        <v>96</v>
      </c>
      <c r="F27" s="5">
        <v>1491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10143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7">
        <v>1.03</v>
      </c>
      <c r="E30" s="13" t="s">
        <v>17</v>
      </c>
      <c r="F30" s="11">
        <f>E7*D30</f>
        <v>3572.04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1039</v>
      </c>
      <c r="C32" t="s">
        <v>20</v>
      </c>
      <c r="D32" s="5">
        <v>2.89</v>
      </c>
      <c r="E32" t="s">
        <v>17</v>
      </c>
      <c r="F32" s="5">
        <v>3002.71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923.5</v>
      </c>
      <c r="C33" t="s">
        <v>16</v>
      </c>
      <c r="D33" s="5">
        <v>0.4</v>
      </c>
      <c r="E33" t="s">
        <v>17</v>
      </c>
      <c r="F33" s="11">
        <f>B33*D33</f>
        <v>369.40000000000003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7.8</v>
      </c>
      <c r="M34" s="34">
        <f>SUM(M22:M33)</f>
        <v>961.8568673999998</v>
      </c>
    </row>
    <row r="35" spans="1:11" ht="12.75">
      <c r="A35" s="4" t="s">
        <v>21</v>
      </c>
      <c r="B35" s="10"/>
      <c r="C35" s="10"/>
      <c r="F35" s="32">
        <f>SUM(F30:F34)</f>
        <v>6944.15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155270</v>
      </c>
      <c r="D37">
        <v>219171.6</v>
      </c>
      <c r="E37">
        <v>3468</v>
      </c>
      <c r="F37" s="35">
        <f>C37/D37*E37</f>
        <v>2456.871054461436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105245</v>
      </c>
      <c r="D38">
        <v>219171.6</v>
      </c>
      <c r="E38">
        <v>3468</v>
      </c>
      <c r="F38" s="35">
        <f>C38/D38*E38</f>
        <v>1665.314575428568</v>
      </c>
      <c r="J38" s="20">
        <v>1</v>
      </c>
      <c r="K38" s="20" t="s">
        <v>99</v>
      </c>
      <c r="L38" s="25" t="s">
        <v>100</v>
      </c>
      <c r="M38" s="25">
        <v>75</v>
      </c>
    </row>
    <row r="39" spans="1:13" ht="12.75">
      <c r="A39" t="s">
        <v>25</v>
      </c>
      <c r="F39" s="11">
        <f>M34</f>
        <v>961.8568673999998</v>
      </c>
      <c r="J39" s="20">
        <v>2</v>
      </c>
      <c r="K39" s="20" t="s">
        <v>102</v>
      </c>
      <c r="L39" s="25" t="s">
        <v>90</v>
      </c>
      <c r="M39" s="25">
        <v>35</v>
      </c>
    </row>
    <row r="40" spans="1:13" ht="12.75">
      <c r="A40" t="s">
        <v>79</v>
      </c>
      <c r="F40" s="5"/>
      <c r="J40" s="20">
        <v>3</v>
      </c>
      <c r="K40" s="20" t="s">
        <v>104</v>
      </c>
      <c r="L40" s="25" t="s">
        <v>105</v>
      </c>
      <c r="M40" s="25">
        <v>120</v>
      </c>
    </row>
    <row r="41" spans="2:13" ht="12.75">
      <c r="B41">
        <v>3468</v>
      </c>
      <c r="C41" t="s">
        <v>16</v>
      </c>
      <c r="D41" s="5"/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M52</f>
        <v>230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3468</v>
      </c>
      <c r="C45" t="s">
        <v>16</v>
      </c>
      <c r="D45" s="11">
        <v>0.25</v>
      </c>
      <c r="E45" t="s">
        <v>17</v>
      </c>
      <c r="F45" s="11">
        <f>B45*D45</f>
        <v>867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6181.042497290004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3468</v>
      </c>
      <c r="C48" t="s">
        <v>72</v>
      </c>
      <c r="D48" s="5">
        <v>0.2</v>
      </c>
      <c r="E48" t="s">
        <v>17</v>
      </c>
      <c r="F48" s="11">
        <f>B48*D48</f>
        <v>693.6</v>
      </c>
      <c r="J48" s="20">
        <v>11</v>
      </c>
      <c r="K48" s="20"/>
      <c r="L48" s="25"/>
      <c r="M48" s="25"/>
    </row>
    <row r="49" spans="1:13" ht="12.75">
      <c r="A49" t="s">
        <v>32</v>
      </c>
      <c r="J49" s="20">
        <v>12</v>
      </c>
      <c r="K49" s="20"/>
      <c r="L49" s="25"/>
      <c r="M49" s="25"/>
    </row>
    <row r="50" spans="1:13" ht="12.75">
      <c r="A50" s="7" t="s">
        <v>80</v>
      </c>
      <c r="J50" s="20">
        <v>13</v>
      </c>
      <c r="K50" s="20"/>
      <c r="L50" s="25"/>
      <c r="M50" s="25"/>
    </row>
    <row r="51" spans="2:13" ht="12.75">
      <c r="B51">
        <v>3468</v>
      </c>
      <c r="C51" t="s">
        <v>16</v>
      </c>
      <c r="D51" s="11">
        <v>0.71</v>
      </c>
      <c r="E51" t="s">
        <v>17</v>
      </c>
      <c r="F51" s="11">
        <f>B51*D51</f>
        <v>2462.2799999999997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2">
        <f>F48+F51</f>
        <v>3155.8799999999997</v>
      </c>
      <c r="J52" s="20"/>
      <c r="K52" s="20"/>
      <c r="L52" s="31" t="s">
        <v>70</v>
      </c>
      <c r="M52" s="34">
        <f>SUM(M38:M49)</f>
        <v>230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3468</v>
      </c>
      <c r="C55" t="s">
        <v>16</v>
      </c>
      <c r="D55" s="11">
        <v>1.72</v>
      </c>
      <c r="E55" t="s">
        <v>17</v>
      </c>
      <c r="F55" s="11">
        <f>B55*D55</f>
        <v>5964.96</v>
      </c>
    </row>
    <row r="56" spans="1:6" ht="12.75">
      <c r="A56" s="4" t="s">
        <v>35</v>
      </c>
      <c r="F56" s="8">
        <f>SUM(F55)</f>
        <v>5964.96</v>
      </c>
    </row>
    <row r="57" spans="1:6" ht="12.75">
      <c r="A57" s="1" t="s">
        <v>36</v>
      </c>
      <c r="B57" s="1"/>
      <c r="F57" s="32">
        <f>F28+F35+F46+F52+F56</f>
        <v>32389.032497290005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259.11225997832</v>
      </c>
    </row>
    <row r="59" spans="1:6" ht="15">
      <c r="A59" s="12" t="s">
        <v>39</v>
      </c>
      <c r="B59" s="12"/>
      <c r="C59" s="12"/>
      <c r="D59" s="12"/>
      <c r="E59" s="12"/>
      <c r="F59" s="44">
        <f>F57+F58</f>
        <v>32648.144757268325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91</v>
      </c>
    </row>
    <row r="61" spans="1:6" ht="12.75">
      <c r="A61" s="13"/>
      <c r="B61" s="39">
        <v>41609</v>
      </c>
      <c r="C61" s="40">
        <v>-67189</v>
      </c>
      <c r="D61" s="45">
        <f>F20</f>
        <v>40223.2</v>
      </c>
      <c r="E61" s="45">
        <f>F59</f>
        <v>32648.144757268325</v>
      </c>
      <c r="F61" s="46">
        <f>C61+D61-E61</f>
        <v>-59613.94475726833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2011-12-23T16:34:20Z</cp:lastPrinted>
  <dcterms:created xsi:type="dcterms:W3CDTF">2008-08-18T07:30:19Z</dcterms:created>
  <dcterms:modified xsi:type="dcterms:W3CDTF">2013-02-25T14:40:24Z</dcterms:modified>
  <cp:category/>
  <cp:version/>
  <cp:contentType/>
  <cp:contentStatus/>
</cp:coreProperties>
</file>