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<sst xmlns="http://schemas.openxmlformats.org/spreadsheetml/2006/main" count="120" uniqueCount="94">
  <si>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</si>
  <si>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</si>
  <si>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</si>
  <si>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</si>
  <si>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</si>
  <si>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</si>
  <si>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</si>
  <si>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</si>
  <si>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</si>
  <si>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</si>
  <si>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</si>
  <si>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</si>
  <si>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</si>
  <si>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</si>
  <si>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</si>
  <si>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</si>
  <si>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</si>
  <si>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</si>
  <si>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</si>
  <si>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</si>
  <si>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</si>
  <si>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</si>
  <si>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</si>
  <si>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</si>
  <si>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</si>
  <si>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</si>
  <si>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</si>
  <si>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</si>
  <si>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</si>
  <si>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</si>
  <si>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</si>
  <si>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</si>
  <si>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</si>
  <si>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</si>
  <si>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</si>
  <si>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</si>
  <si>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</si>
  <si>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</si>
  <si>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</si>
  <si>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</si>
  <si>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</si>
  <si>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</si>
  <si>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</si>
  <si>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</si>
  <si>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</si>
  <si>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</si>
  <si>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</si>
  <si>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</si>
  <si>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</si>
  <si>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</si>
  <si>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</si>
  <si>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</si>
  <si>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</si>
  <si>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</si>
  <si>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</si>
  <si>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</si>
  <si>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</si>
  <si>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</si>
  <si>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</si>
  <si>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</si>
  <si>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</si>
  <si>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</si>
  <si>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</si>
  <si>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</si>
  <si>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</si>
  <si>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</si>
  <si>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</si>
  <si>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</si>
  <si>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</si>
  <si>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</si>
  <si>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</si>
  <si>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</si>
  <si>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</si>
  <si>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</si>
  <si>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</si>
  <si>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</si>
  <si>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</si>
  <si>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</si>
  <si>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</si>
  <si>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</si>
  <si>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</si>
  <si>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</si>
  <si>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</si>
  <si>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</si>
  <si>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</si>
  <si>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3.  Материалы</t>
  </si>
  <si>
    <t>ост.на 01.02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</si>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</sst>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C59" sqref="C59:E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89</v>
      </c>
    </row>
    <row r="3" spans="2:13" ht="12.75">
      <c r="B3" s="1" t="s">
        <v>84</v>
      </c>
      <c r="C3" s="41" t="s">
        <v>87</v>
      </c>
      <c r="D3" s="1" t="s">
        <v>88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1</v>
      </c>
      <c r="M7" s="32">
        <f>L7*81.37*1.202</f>
        <v>97.80674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>L8*81.37*1.202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/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>L10*81.37*1.202</f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/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>L12*81.37*1.202</f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>L13*81.37*1.202</f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/>
    </row>
    <row r="15" spans="10:13" ht="12.75">
      <c r="J15" s="14" t="s">
        <v>59</v>
      </c>
      <c r="K15" s="25" t="s">
        <v>60</v>
      </c>
      <c r="L15" s="20">
        <v>0</v>
      </c>
      <c r="M15" s="32">
        <f>L15*81.37*1.202</f>
        <v>0</v>
      </c>
    </row>
    <row r="16" spans="1:13" ht="12.75">
      <c r="A16" s="2" t="s">
        <v>9</v>
      </c>
      <c r="F16" s="10">
        <v>3970.51</v>
      </c>
      <c r="J16" s="14" t="s">
        <v>61</v>
      </c>
      <c r="K16" s="25" t="s">
        <v>62</v>
      </c>
      <c r="L16" s="20">
        <v>0</v>
      </c>
      <c r="M16" s="32">
        <f>L16*81.37*1.202</f>
        <v>0</v>
      </c>
    </row>
    <row r="17" spans="1:13" ht="12.75">
      <c r="A17" t="s">
        <v>10</v>
      </c>
      <c r="F17" s="5">
        <v>2547.21</v>
      </c>
      <c r="J17" s="15" t="s">
        <v>63</v>
      </c>
      <c r="K17" s="17" t="s">
        <v>64</v>
      </c>
      <c r="L17" s="22">
        <v>1.32</v>
      </c>
      <c r="M17" s="32">
        <f>L17*81.37*1.202</f>
        <v>129.1048968</v>
      </c>
    </row>
    <row r="18" spans="2:13" ht="12.75">
      <c r="B18" t="s">
        <v>11</v>
      </c>
      <c r="F18" s="8">
        <f>F17/F16</f>
        <v>0.6415321961158642</v>
      </c>
      <c r="J18" s="19"/>
      <c r="K18" s="26" t="s">
        <v>65</v>
      </c>
      <c r="L18" s="27">
        <f>SUM(L7:L17)</f>
        <v>2.3200000000000003</v>
      </c>
      <c r="M18" s="33">
        <f>SUM(M7:M17)</f>
        <v>226.9116368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2547.21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L22*81.37*1.202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83</v>
      </c>
      <c r="F25" s="10">
        <v>1036.12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85</v>
      </c>
      <c r="F27" s="5">
        <v>0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39</v>
      </c>
      <c r="F28" s="31">
        <f>F25+F26+F27</f>
        <v>1036.12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90</v>
      </c>
      <c r="D30" s="5">
        <v>0.98</v>
      </c>
      <c r="E30" t="s">
        <v>18</v>
      </c>
      <c r="F30" s="10">
        <f>E7*D30</f>
        <v>386.022</v>
      </c>
      <c r="J30" s="22"/>
      <c r="K30" s="42"/>
      <c r="L30" s="22"/>
      <c r="M30" s="32">
        <f t="shared" si="0"/>
        <v>0</v>
      </c>
    </row>
    <row r="31" spans="1:13" ht="12.75">
      <c r="A31" t="s">
        <v>91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122</v>
      </c>
      <c r="C32" t="s">
        <v>21</v>
      </c>
      <c r="D32" s="5">
        <v>2.73</v>
      </c>
      <c r="E32" t="s">
        <v>18</v>
      </c>
      <c r="F32" s="5">
        <v>333.06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92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93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719.082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141135</v>
      </c>
      <c r="D37">
        <v>219171.6</v>
      </c>
      <c r="E37">
        <v>393.9</v>
      </c>
      <c r="F37" s="34">
        <f>C37/D37*E37</f>
        <v>253.65091325700956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126299</v>
      </c>
      <c r="D38">
        <v>219171.6</v>
      </c>
      <c r="E38">
        <v>393.9</v>
      </c>
      <c r="F38" s="34">
        <f>C38/D38*E38</f>
        <v>226.9873291065083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0.23</v>
      </c>
      <c r="E45" t="s">
        <v>18</v>
      </c>
      <c r="F45" s="10">
        <f>B45*D45</f>
        <v>90.597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571.2352423635178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0.12</v>
      </c>
      <c r="E48" t="s">
        <v>18</v>
      </c>
      <c r="F48" s="10">
        <f>B48*D48</f>
        <v>47.267999999999994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0.57</v>
      </c>
      <c r="E51" t="s">
        <v>18</v>
      </c>
      <c r="F51" s="10">
        <f>B51*D51</f>
        <v>224.52299999999997</v>
      </c>
    </row>
    <row r="52" spans="1:6" ht="12.75">
      <c r="A52" s="4" t="s">
        <v>34</v>
      </c>
      <c r="F52" s="31">
        <f>F48+F51</f>
        <v>271.79099999999994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1.38</v>
      </c>
      <c r="E55" t="s">
        <v>18</v>
      </c>
      <c r="F55" s="10">
        <f>B55*D55</f>
        <v>543.5819999999999</v>
      </c>
    </row>
    <row r="56" spans="1:6" ht="12.75">
      <c r="A56" s="4" t="s">
        <v>37</v>
      </c>
      <c r="F56" s="31">
        <f>SUM(F55)</f>
        <v>543.5819999999999</v>
      </c>
    </row>
    <row r="57" spans="1:6" ht="12.75">
      <c r="A57" s="1" t="s">
        <v>38</v>
      </c>
      <c r="B57" s="1"/>
      <c r="F57" s="31">
        <f>F28+F35+F46+F52+F56</f>
        <v>3141.810242363518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25.13448193890814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3166.944724302426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86</v>
      </c>
    </row>
    <row r="61" spans="1:6" ht="13.5" thickBot="1">
      <c r="A61" s="12"/>
      <c r="B61" s="38">
        <v>40909</v>
      </c>
      <c r="C61" s="39">
        <v>-44635</v>
      </c>
      <c r="D61" s="45">
        <f>F20</f>
        <v>2547.21</v>
      </c>
      <c r="E61" s="47">
        <f>F59</f>
        <v>3166.944724302426</v>
      </c>
      <c r="F61" s="48">
        <f>C61+D61-E61</f>
        <v>-45254.73472430243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2012-03-09T17:27:40Z</cp:lastPrinted>
  <dcterms:created xsi:type="dcterms:W3CDTF">2008-08-18T07:30:19Z</dcterms:created>
  <dcterms:modified xsi:type="dcterms:W3CDTF">2012-03-25T13:55:27Z</dcterms:modified>
  <cp:category/>
  <cp:version/>
  <cp:contentType/>
  <cp:contentStatus/>
</cp:coreProperties>
</file>