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<sst xmlns="http://schemas.openxmlformats.org/spreadsheetml/2006/main" count="120" uniqueCount="94">
  <si>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</si>
  <si>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</si>
  <si>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</si>
  <si>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</si>
  <si>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</si>
  <si>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</si>
  <si>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</si>
  <si>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</si>
  <si>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</si>
  <si>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</si>
  <si>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</si>
  <si>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</si>
  <si>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</si>
  <si>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</si>
  <si>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</si>
  <si>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</si>
  <si>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</si>
  <si>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</si>
  <si>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</si>
  <si>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</si>
  <si>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</si>
  <si>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</si>
  <si>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</si>
  <si>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</si>
  <si>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</si>
  <si>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</si>
  <si>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</si>
  <si>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</si>
  <si>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</si>
  <si>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</si>
  <si>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</si>
  <si>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</si>
  <si>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</si>
  <si>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</si>
  <si>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</si>
  <si>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</si>
  <si>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</si>
  <si>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</si>
  <si>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</si>
  <si>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</si>
  <si>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</si>
  <si>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</si>
  <si>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</si>
  <si>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</si>
  <si>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</si>
  <si>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</si>
  <si>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</si>
  <si>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</si>
  <si>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</si>
  <si>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</si>
  <si>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</si>
  <si>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</si>
  <si>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</si>
  <si>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</si>
  <si>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</si>
  <si>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</si>
  <si>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</si>
  <si>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</si>
  <si>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</si>
  <si>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</si>
  <si>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</si>
  <si>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</si>
  <si>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</si>
  <si>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</si>
  <si>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</si>
  <si>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</si>
  <si>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</si>
  <si>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</si>
  <si>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</si>
  <si>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</si>
  <si>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</si>
  <si>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</si>
  <si>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</si>
  <si>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</si>
  <si>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</si>
  <si>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</si>
  <si>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</si>
  <si>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</si>
  <si>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</si>
  <si>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</si>
  <si>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</si>
  <si>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</si>
  <si>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</si>
  <si>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</si>
  <si>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</si>
  <si>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</si>
  <si>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</si>
  <si>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</si>
  <si>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</si>
  <si>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</si>
  <si>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</si>
  <si>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01.07.</t>
  </si>
  <si>
    <t>июнь</t>
  </si>
  <si>
    <t xml:space="preserve">                    за июнь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</si>
</sst>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93</v>
      </c>
    </row>
    <row r="3" spans="2:13" ht="12.75">
      <c r="B3" s="1" t="s">
        <v>84</v>
      </c>
      <c r="C3" s="8" t="s">
        <v>92</v>
      </c>
      <c r="D3" s="1" t="s">
        <v>86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1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2</v>
      </c>
      <c r="E7">
        <v>591.6</v>
      </c>
      <c r="F7" t="s">
        <v>73</v>
      </c>
      <c r="J7" s="15"/>
      <c r="K7" s="15" t="s">
        <v>51</v>
      </c>
      <c r="L7" s="21">
        <v>3.06</v>
      </c>
      <c r="M7" s="34">
        <f>L7*81.37*1.202</f>
        <v>299.2886244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52</v>
      </c>
      <c r="L8" s="23">
        <v>0</v>
      </c>
      <c r="M8" s="34">
        <f>L8*81.37*1.202</f>
        <v>0</v>
      </c>
    </row>
    <row r="9" spans="1:13" ht="12.75">
      <c r="A9" t="s">
        <v>4</v>
      </c>
      <c r="J9" s="15">
        <v>2</v>
      </c>
      <c r="K9" s="24" t="s">
        <v>53</v>
      </c>
      <c r="L9" s="21"/>
      <c r="M9" s="34"/>
    </row>
    <row r="10" spans="1:13" ht="12.75">
      <c r="A10" t="s">
        <v>5</v>
      </c>
      <c r="E10">
        <v>318</v>
      </c>
      <c r="F10" t="s">
        <v>73</v>
      </c>
      <c r="J10" s="16"/>
      <c r="K10" s="18" t="s">
        <v>56</v>
      </c>
      <c r="L10" s="23">
        <v>0</v>
      </c>
      <c r="M10" s="34">
        <f>L10*81.37*1.202</f>
        <v>0</v>
      </c>
    </row>
    <row r="11" spans="1:13" ht="12.75">
      <c r="A11" t="s">
        <v>6</v>
      </c>
      <c r="E11">
        <v>2272</v>
      </c>
      <c r="F11" t="s">
        <v>73</v>
      </c>
      <c r="J11" s="14">
        <v>3</v>
      </c>
      <c r="K11" s="17" t="s">
        <v>54</v>
      </c>
      <c r="L11" s="22"/>
      <c r="M11" s="34"/>
    </row>
    <row r="12" spans="1:13" ht="12.75">
      <c r="A12" t="s">
        <v>7</v>
      </c>
      <c r="E12">
        <v>34</v>
      </c>
      <c r="F12" t="s">
        <v>73</v>
      </c>
      <c r="J12" s="16"/>
      <c r="K12" s="18" t="s">
        <v>55</v>
      </c>
      <c r="L12" s="23">
        <v>0</v>
      </c>
      <c r="M12" s="34">
        <f>L12*81.37*1.202</f>
        <v>0</v>
      </c>
    </row>
    <row r="13" spans="10:13" ht="12.75">
      <c r="J13" s="20">
        <v>4</v>
      </c>
      <c r="K13" s="19" t="s">
        <v>57</v>
      </c>
      <c r="L13" s="25">
        <v>0</v>
      </c>
      <c r="M13" s="34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58</v>
      </c>
      <c r="L14" s="22"/>
      <c r="M14" s="34"/>
    </row>
    <row r="15" spans="10:13" ht="12.75">
      <c r="J15" s="15" t="s">
        <v>59</v>
      </c>
      <c r="K15" s="26" t="s">
        <v>60</v>
      </c>
      <c r="L15" s="21">
        <v>0</v>
      </c>
      <c r="M15" s="34">
        <f>L15*81.37*1.202</f>
        <v>0</v>
      </c>
    </row>
    <row r="16" spans="1:13" ht="12.75">
      <c r="A16" s="2" t="s">
        <v>9</v>
      </c>
      <c r="F16" s="11">
        <v>5024.56</v>
      </c>
      <c r="J16" s="15" t="s">
        <v>61</v>
      </c>
      <c r="K16" s="26" t="s">
        <v>62</v>
      </c>
      <c r="L16" s="21">
        <v>0</v>
      </c>
      <c r="M16" s="34">
        <f>L16*81.37*1.202</f>
        <v>0</v>
      </c>
    </row>
    <row r="17" spans="1:13" ht="12.75">
      <c r="A17" t="s">
        <v>10</v>
      </c>
      <c r="F17" s="5">
        <v>4935.4</v>
      </c>
      <c r="J17" s="16" t="s">
        <v>63</v>
      </c>
      <c r="K17" s="18" t="s">
        <v>64</v>
      </c>
      <c r="L17" s="23">
        <v>0</v>
      </c>
      <c r="M17" s="34">
        <f>L17*81.37*1.202</f>
        <v>0</v>
      </c>
    </row>
    <row r="18" spans="2:13" ht="12.75">
      <c r="B18" t="s">
        <v>11</v>
      </c>
      <c r="F18" s="9">
        <f>F17/F16</f>
        <v>0.9822551626411067</v>
      </c>
      <c r="J18" s="20"/>
      <c r="K18" s="27" t="s">
        <v>65</v>
      </c>
      <c r="L18" s="28">
        <f>SUM(L7:L17)</f>
        <v>3.06</v>
      </c>
      <c r="M18" s="35">
        <f>SUM(M7:M17)</f>
        <v>299.2886244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4935.4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/>
      <c r="L22" s="25"/>
      <c r="M22" s="34">
        <f>L22*81.37*1.202</f>
        <v>0</v>
      </c>
    </row>
    <row r="23" spans="10:13" ht="12.75">
      <c r="J23" s="20"/>
      <c r="K23" s="30" t="s">
        <v>65</v>
      </c>
      <c r="L23" s="28">
        <f>SUM(L22:L22)</f>
        <v>0</v>
      </c>
      <c r="M23" s="35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69</v>
      </c>
    </row>
    <row r="25" spans="1:13" ht="12.75">
      <c r="A25" t="s">
        <v>16</v>
      </c>
      <c r="D25" t="s">
        <v>83</v>
      </c>
      <c r="F25" s="11">
        <v>2072.25</v>
      </c>
      <c r="J25" s="22" t="s">
        <v>42</v>
      </c>
      <c r="K25" s="22"/>
      <c r="L25" s="22" t="s">
        <v>70</v>
      </c>
      <c r="M25" s="22" t="s">
        <v>48</v>
      </c>
    </row>
    <row r="26" spans="1:13" ht="12.75">
      <c r="A26" s="6" t="s">
        <v>19</v>
      </c>
      <c r="J26" s="23" t="s">
        <v>43</v>
      </c>
      <c r="K26" s="23" t="s">
        <v>44</v>
      </c>
      <c r="L26" s="23"/>
      <c r="M26" s="23" t="s">
        <v>71</v>
      </c>
    </row>
    <row r="27" spans="1:13" ht="12.75">
      <c r="A27" s="6" t="s">
        <v>85</v>
      </c>
      <c r="F27" s="46">
        <v>0</v>
      </c>
      <c r="J27" s="20">
        <v>1</v>
      </c>
      <c r="K27" s="20"/>
      <c r="L27" s="25"/>
      <c r="M27" s="25"/>
    </row>
    <row r="28" spans="1:13" ht="12.75">
      <c r="A28" s="4" t="s">
        <v>39</v>
      </c>
      <c r="F28" s="33">
        <f>F25+F26+F27</f>
        <v>2072.25</v>
      </c>
      <c r="J28" s="20"/>
      <c r="K28" s="20"/>
      <c r="L28" s="31" t="s">
        <v>72</v>
      </c>
      <c r="M28" s="35">
        <f>SUM(M27:M27)</f>
        <v>0</v>
      </c>
    </row>
    <row r="29" ht="12.75">
      <c r="A29" s="4" t="s">
        <v>20</v>
      </c>
    </row>
    <row r="30" spans="1:6" ht="12.75">
      <c r="A30" t="s">
        <v>87</v>
      </c>
      <c r="D30" s="5">
        <v>0.92</v>
      </c>
      <c r="E30" t="s">
        <v>18</v>
      </c>
      <c r="F30" s="11">
        <f>E7*D30</f>
        <v>544.272</v>
      </c>
    </row>
    <row r="31" ht="12.75">
      <c r="A31" t="s">
        <v>88</v>
      </c>
    </row>
    <row r="32" spans="2:6" ht="12.75">
      <c r="B32">
        <f>F32/D32</f>
        <v>47</v>
      </c>
      <c r="C32" t="s">
        <v>21</v>
      </c>
      <c r="D32" s="5">
        <v>2.73</v>
      </c>
      <c r="E32" t="s">
        <v>18</v>
      </c>
      <c r="F32" s="5">
        <v>128.31</v>
      </c>
    </row>
    <row r="33" spans="1:6" ht="12.75">
      <c r="A33" t="s">
        <v>89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90</v>
      </c>
      <c r="F34" s="5">
        <v>0</v>
      </c>
    </row>
    <row r="35" spans="1:6" ht="12.75">
      <c r="A35" s="4" t="s">
        <v>22</v>
      </c>
      <c r="B35" s="10"/>
      <c r="C35" s="10"/>
      <c r="F35" s="33">
        <f>SUM(F30:F34)</f>
        <v>672.5820000000001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137614</v>
      </c>
      <c r="D37">
        <v>219171.6</v>
      </c>
      <c r="E37">
        <v>591.6</v>
      </c>
      <c r="F37" s="37">
        <f>C37/D37*E37</f>
        <v>371.4552542391441</v>
      </c>
    </row>
    <row r="38" spans="1:6" ht="12.75">
      <c r="A38" t="s">
        <v>25</v>
      </c>
      <c r="C38">
        <v>110873</v>
      </c>
      <c r="D38">
        <v>219171.6</v>
      </c>
      <c r="E38">
        <v>591.6</v>
      </c>
      <c r="F38" s="37">
        <f>C38/D38*E38</f>
        <v>299.2744808177702</v>
      </c>
    </row>
    <row r="39" spans="1:6" ht="12.75">
      <c r="A39" t="s">
        <v>26</v>
      </c>
      <c r="F39" s="11">
        <f>M23</f>
        <v>0</v>
      </c>
    </row>
    <row r="40" spans="1:6" ht="12.75">
      <c r="A40" t="s">
        <v>81</v>
      </c>
      <c r="F40" s="5"/>
    </row>
    <row r="41" spans="2:6" ht="12.75">
      <c r="B41">
        <v>591.6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591.6</v>
      </c>
      <c r="C45" t="s">
        <v>17</v>
      </c>
      <c r="D45" s="11">
        <v>0.29</v>
      </c>
      <c r="E45" t="s">
        <v>18</v>
      </c>
      <c r="F45" s="11">
        <f>B45*D45</f>
        <v>171.564</v>
      </c>
    </row>
    <row r="46" spans="1:6" ht="12.75">
      <c r="A46" s="4" t="s">
        <v>30</v>
      </c>
      <c r="B46" s="10"/>
      <c r="C46" s="10"/>
      <c r="F46" s="33">
        <f>SUM(F37:F45)</f>
        <v>842.2937350569142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591.6</v>
      </c>
      <c r="C48" t="s">
        <v>73</v>
      </c>
      <c r="D48" s="5">
        <v>0.13</v>
      </c>
      <c r="E48" t="s">
        <v>18</v>
      </c>
      <c r="F48" s="11">
        <f>B48*D48</f>
        <v>76.908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591.6</v>
      </c>
      <c r="C51" t="s">
        <v>17</v>
      </c>
      <c r="D51" s="11">
        <v>0.52</v>
      </c>
      <c r="E51" t="s">
        <v>18</v>
      </c>
      <c r="F51" s="11">
        <f>B51*D51</f>
        <v>307.632</v>
      </c>
    </row>
    <row r="52" spans="1:6" ht="12.75">
      <c r="A52" s="4" t="s">
        <v>34</v>
      </c>
      <c r="F52" s="33">
        <f>F48+F51</f>
        <v>384.54</v>
      </c>
    </row>
    <row r="53" spans="1:6" ht="12.75">
      <c r="A53" s="4" t="s">
        <v>35</v>
      </c>
      <c r="F53" s="5"/>
    </row>
    <row r="54" spans="1:6" ht="12.75">
      <c r="A54" s="7" t="s">
        <v>36</v>
      </c>
      <c r="B54" s="7"/>
      <c r="C54" s="7"/>
      <c r="D54" s="7"/>
      <c r="E54" s="7"/>
      <c r="F54" s="36"/>
    </row>
    <row r="55" spans="2:6" ht="12.75">
      <c r="B55">
        <v>591.6</v>
      </c>
      <c r="C55" t="s">
        <v>17</v>
      </c>
      <c r="D55" s="11">
        <v>1.65</v>
      </c>
      <c r="E55" t="s">
        <v>18</v>
      </c>
      <c r="F55" s="11">
        <f>B55*D55</f>
        <v>976.14</v>
      </c>
    </row>
    <row r="56" spans="1:6" ht="12.75">
      <c r="A56" s="4" t="s">
        <v>37</v>
      </c>
      <c r="F56" s="33">
        <f>SUM(F55)</f>
        <v>976.14</v>
      </c>
    </row>
    <row r="57" spans="1:6" ht="12.75">
      <c r="A57" s="1" t="s">
        <v>38</v>
      </c>
      <c r="B57" s="1"/>
      <c r="F57" s="33">
        <f>F28+F35+F46+F52+F56</f>
        <v>4947.805735056914</v>
      </c>
    </row>
    <row r="58" spans="1:6" ht="12.75">
      <c r="A58" s="1" t="s">
        <v>40</v>
      </c>
      <c r="B58" s="38">
        <v>0.008</v>
      </c>
      <c r="C58" s="1"/>
      <c r="D58" s="1"/>
      <c r="E58" s="1"/>
      <c r="F58" s="33">
        <f>F57*0.8%</f>
        <v>39.58244588045532</v>
      </c>
    </row>
    <row r="59" spans="1:6" ht="15">
      <c r="A59" s="12" t="s">
        <v>41</v>
      </c>
      <c r="B59" s="12"/>
      <c r="C59" s="12"/>
      <c r="D59" s="12"/>
      <c r="E59" s="12"/>
      <c r="F59" s="32">
        <f>F57+F58</f>
        <v>4987.38818093737</v>
      </c>
    </row>
    <row r="60" spans="2:6" ht="12.75">
      <c r="B60" s="39" t="s">
        <v>77</v>
      </c>
      <c r="C60" s="40" t="s">
        <v>78</v>
      </c>
      <c r="D60" s="22" t="s">
        <v>79</v>
      </c>
      <c r="E60" s="22" t="s">
        <v>80</v>
      </c>
      <c r="F60" s="43" t="s">
        <v>91</v>
      </c>
    </row>
    <row r="61" spans="1:6" ht="12.75">
      <c r="A61" s="13"/>
      <c r="B61" s="41">
        <v>41061</v>
      </c>
      <c r="C61" s="42">
        <v>-20966</v>
      </c>
      <c r="D61" s="44">
        <f>F20</f>
        <v>4935.4</v>
      </c>
      <c r="E61" s="44">
        <f>F59</f>
        <v>4987.38818093737</v>
      </c>
      <c r="F61" s="45">
        <f>C61+D61-E61</f>
        <v>-21017.98818093737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2011-12-17T10:06:52Z</cp:lastPrinted>
  <dcterms:created xsi:type="dcterms:W3CDTF">2008-08-18T07:30:19Z</dcterms:created>
  <dcterms:modified xsi:type="dcterms:W3CDTF">2012-08-29T10:38:32Z</dcterms:modified>
  <cp:category/>
  <cp:version/>
  <cp:contentType/>
  <cp:contentStatus/>
</cp:coreProperties>
</file>