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<sst xmlns="http://schemas.openxmlformats.org/spreadsheetml/2006/main" count="128" uniqueCount="101">
  <si>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</si>
  <si>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</si>
  <si>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</si>
  <si>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</si>
  <si>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</si>
  <si>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</si>
  <si>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</si>
  <si>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</si>
  <si>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</si>
  <si>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</si>
  <si>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</si>
  <si>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</si>
  <si>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</si>
  <si>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</si>
  <si>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</si>
  <si>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</si>
  <si>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</si>
  <si>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</si>
  <si>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</si>
  <si>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</si>
  <si>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</si>
  <si>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</si>
  <si>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</si>
  <si>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</si>
  <si>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</si>
  <si>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</si>
  <si>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</si>
  <si>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</si>
  <si>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</si>
  <si>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</si>
  <si>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</si>
  <si>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</si>
  <si>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</si>
  <si>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</si>
  <si>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</si>
  <si>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</si>
  <si>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</si>
  <si>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</si>
  <si>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</si>
  <si>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</si>
  <si>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</si>
  <si>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</si>
  <si>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</si>
  <si>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</si>
  <si>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</si>
  <si>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</si>
  <si>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</si>
  <si>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</si>
  <si>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</si>
  <si>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</si>
  <si>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</si>
  <si>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</si>
  <si>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</si>
  <si>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</si>
  <si>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</si>
  <si>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</si>
  <si>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</si>
  <si>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</si>
  <si>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</si>
  <si>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</si>
  <si>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</si>
  <si>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</si>
  <si>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</si>
  <si>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</si>
  <si>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</si>
  <si>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</si>
  <si>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</si>
  <si>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</si>
  <si>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</si>
  <si>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</si>
  <si>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</si>
  <si>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</si>
  <si>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</si>
  <si>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</si>
  <si>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</si>
  <si>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</si>
  <si>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</si>
  <si>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</si>
  <si>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</si>
  <si>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</si>
  <si>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</si>
  <si>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</si>
  <si>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</si>
  <si>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</si>
  <si>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</si>
  <si>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1.2 Арендаторы (Интер-телеком)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</si>
  <si>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</si>
  <si>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</si>
  <si>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</si>
  <si>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</si>
  <si>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</si>
  <si>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</si>
  <si>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</si>
  <si>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</si>
  <si>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2012 г. г.</t>
  </si>
  <si>
    <t>кв.</t>
  </si>
  <si>
    <t>Смена труб Д 20 м/пл (1мп) п-д4</t>
  </si>
  <si>
    <t>Труба Д 20 м/пл</t>
  </si>
  <si>
    <t>1мп</t>
  </si>
  <si>
    <t>Цанга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</si>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</sst>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84</v>
      </c>
      <c r="C3" s="8" t="s">
        <v>93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25184.96</v>
      </c>
      <c r="J17" s="16" t="s">
        <v>61</v>
      </c>
      <c r="K17" s="18" t="s">
        <v>62</v>
      </c>
      <c r="L17" s="23">
        <v>6.01</v>
      </c>
      <c r="M17" s="33">
        <f>L17*81.37*1.202</f>
        <v>587.8185074</v>
      </c>
    </row>
    <row r="18" spans="2:13" ht="12.75">
      <c r="B18" t="s">
        <v>11</v>
      </c>
      <c r="F18" s="9">
        <f>F17/F16</f>
        <v>0.8603762704533987</v>
      </c>
      <c r="J18" s="20"/>
      <c r="K18" s="27" t="s">
        <v>63</v>
      </c>
      <c r="L18" s="28">
        <f>SUM(L7:L17)</f>
        <v>17.009999999999998</v>
      </c>
      <c r="M18" s="34">
        <f>SUM(M7:M17)</f>
        <v>1663.6926474000002</v>
      </c>
    </row>
    <row r="19" spans="1:11" ht="12.75">
      <c r="A19" t="s">
        <v>85</v>
      </c>
      <c r="F19" s="5">
        <v>350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25534.96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1.55</v>
      </c>
      <c r="M22" s="33">
        <f>L22*81.37*1.202</f>
        <v>151.600447</v>
      </c>
    </row>
    <row r="23" spans="10:13" ht="12.75">
      <c r="J23" s="20">
        <v>2</v>
      </c>
      <c r="K23" s="20"/>
      <c r="L23" s="25"/>
      <c r="M23" s="33">
        <f aca="true" t="shared" si="0" ref="M23:M33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2740.472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749</v>
      </c>
      <c r="C32" t="s">
        <v>20</v>
      </c>
      <c r="D32" s="5">
        <v>2.73</v>
      </c>
      <c r="E32" t="s">
        <v>17</v>
      </c>
      <c r="F32" s="5">
        <v>2044.77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32</v>
      </c>
      <c r="C34" t="s">
        <v>95</v>
      </c>
      <c r="D34" s="5">
        <v>24.1</v>
      </c>
      <c r="E34" t="s">
        <v>17</v>
      </c>
      <c r="F34" s="11">
        <f>B34*D34</f>
        <v>771.2</v>
      </c>
      <c r="J34" s="20"/>
      <c r="K34" s="30" t="s">
        <v>63</v>
      </c>
      <c r="L34" s="28">
        <f>SUM(L22:L33)</f>
        <v>1.55</v>
      </c>
      <c r="M34" s="34">
        <f>SUM(M22:M33)</f>
        <v>151.600447</v>
      </c>
    </row>
    <row r="35" spans="1:11" ht="12.75">
      <c r="A35" s="4" t="s">
        <v>21</v>
      </c>
      <c r="B35" s="10"/>
      <c r="C35" s="10"/>
      <c r="F35" s="32">
        <f>SUM(F30:F34)</f>
        <v>5556.442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133506</v>
      </c>
      <c r="D37">
        <v>219171.6</v>
      </c>
      <c r="E37">
        <v>2796.4</v>
      </c>
      <c r="F37" s="35">
        <f>C37/D37*E37</f>
        <v>1703.3966919071634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130400</v>
      </c>
      <c r="D38">
        <v>219171.6</v>
      </c>
      <c r="E38">
        <v>2796.4</v>
      </c>
      <c r="F38" s="35">
        <f>C38/D38*E38</f>
        <v>1663.7673859204385</v>
      </c>
      <c r="J38" s="20">
        <v>1</v>
      </c>
      <c r="K38" s="20" t="s">
        <v>97</v>
      </c>
      <c r="L38" s="25" t="s">
        <v>98</v>
      </c>
      <c r="M38" s="25">
        <v>40</v>
      </c>
    </row>
    <row r="39" spans="1:13" ht="12.75">
      <c r="A39" t="s">
        <v>25</v>
      </c>
      <c r="F39" s="11">
        <f>M34</f>
        <v>151.600447</v>
      </c>
      <c r="J39" s="20">
        <v>2</v>
      </c>
      <c r="K39" s="20" t="s">
        <v>99</v>
      </c>
      <c r="L39" s="25" t="s">
        <v>100</v>
      </c>
      <c r="M39" s="25">
        <v>300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M48</f>
        <v>340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0.26</v>
      </c>
      <c r="E45" t="s">
        <v>17</v>
      </c>
      <c r="F45" s="11">
        <f>B45*D45</f>
        <v>727.0640000000001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4585.8285248276015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5">
        <v>0.13</v>
      </c>
      <c r="E48" t="s">
        <v>17</v>
      </c>
      <c r="F48" s="11">
        <f>B48*D48</f>
        <v>363.53200000000004</v>
      </c>
      <c r="J48" s="20"/>
      <c r="K48" s="20"/>
      <c r="L48" s="31" t="s">
        <v>70</v>
      </c>
      <c r="M48" s="28">
        <f>SUM(M38:M47)</f>
        <v>340</v>
      </c>
    </row>
    <row r="49" spans="1:6" ht="12.75">
      <c r="A49" t="s">
        <v>32</v>
      </c>
      <c r="F49" s="5"/>
    </row>
    <row r="50" spans="1:6" ht="12.75">
      <c r="A50" s="7" t="s">
        <v>82</v>
      </c>
      <c r="F50" s="5"/>
    </row>
    <row r="51" spans="2:6" ht="12.75">
      <c r="B51">
        <v>2796.4</v>
      </c>
      <c r="C51" t="s">
        <v>16</v>
      </c>
      <c r="D51" s="11">
        <v>0.69</v>
      </c>
      <c r="E51" t="s">
        <v>17</v>
      </c>
      <c r="F51" s="11">
        <f>B51*D51</f>
        <v>1929.5159999999998</v>
      </c>
    </row>
    <row r="52" spans="1:6" ht="12.75">
      <c r="A52" s="4" t="s">
        <v>33</v>
      </c>
      <c r="F52" s="32">
        <f>F48+F51</f>
        <v>2293.048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1.65</v>
      </c>
      <c r="E55" t="s">
        <v>17</v>
      </c>
      <c r="F55" s="11">
        <f>B55*D55</f>
        <v>4614.0599999999995</v>
      </c>
    </row>
    <row r="56" spans="1:6" ht="12.75">
      <c r="A56" s="4" t="s">
        <v>35</v>
      </c>
      <c r="F56" s="32">
        <f>SUM(F55)</f>
        <v>4614.0599999999995</v>
      </c>
    </row>
    <row r="57" spans="1:6" ht="12.75">
      <c r="A57" s="1" t="s">
        <v>36</v>
      </c>
      <c r="B57" s="1"/>
      <c r="F57" s="32">
        <f>F28+F35+F46+F52+F56</f>
        <v>23262.028524827598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186.0962281986208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23448.12475302622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92</v>
      </c>
    </row>
    <row r="61" spans="1:6" ht="12.75">
      <c r="A61" s="13"/>
      <c r="B61" s="39">
        <v>40940</v>
      </c>
      <c r="C61" s="40">
        <v>-203362</v>
      </c>
      <c r="D61" s="43">
        <f>F20</f>
        <v>25534.96</v>
      </c>
      <c r="E61" s="43">
        <f>F59</f>
        <v>23448.12475302622</v>
      </c>
      <c r="F61" s="44">
        <f>C61+D61-E61</f>
        <v>-201275.1647530262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2012-04-12T17:17:59Z</dcterms:modified>
  <cp:category/>
  <cp:version/>
  <cp:contentType/>
  <cp:contentStatus/>
</cp:coreProperties>
</file>