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<sst xmlns="http://schemas.openxmlformats.org/spreadsheetml/2006/main" count="136" uniqueCount="109">
  <si>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</si>
  <si>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</si>
  <si>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</si>
  <si>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</si>
  <si>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</si>
  <si>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</si>
  <si>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</si>
  <si>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</si>
  <si>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</si>
  <si>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</si>
  <si>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</si>
  <si>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</si>
  <si>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</si>
  <si>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</si>
  <si>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</si>
  <si>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</si>
  <si>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</si>
  <si>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</si>
  <si>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</si>
  <si>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</si>
  <si>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</si>
  <si>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</si>
  <si>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</si>
  <si>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</si>
  <si>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</si>
  <si>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</si>
  <si>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</si>
  <si>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</si>
  <si>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</si>
  <si>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</si>
  <si>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</si>
  <si>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</si>
  <si>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</si>
  <si>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</si>
  <si>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</si>
  <si>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</si>
  <si>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</si>
  <si>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</si>
  <si>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</si>
  <si>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</si>
  <si>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</si>
  <si>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</si>
  <si>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</si>
  <si>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</si>
  <si>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</si>
  <si>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</si>
  <si>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</si>
  <si>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</si>
  <si>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</si>
  <si>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</si>
  <si>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</si>
  <si>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</si>
  <si>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</si>
  <si>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</si>
  <si>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</si>
  <si>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</si>
  <si>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</si>
  <si>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</si>
  <si>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</si>
  <si>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</si>
  <si>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</si>
  <si>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</si>
  <si>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</si>
  <si>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</si>
  <si>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</si>
  <si>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</si>
  <si>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</si>
  <si>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</si>
  <si>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</si>
  <si>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</si>
  <si>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</si>
  <si>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</si>
  <si>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</si>
  <si>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</si>
  <si>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</si>
  <si>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</si>
  <si>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</si>
  <si>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</si>
  <si>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</si>
  <si>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</si>
  <si>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</si>
  <si>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</si>
  <si>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</si>
  <si>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</si>
  <si>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</si>
  <si>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0,5 ставки</t>
  </si>
  <si>
    <t>0,7 ставки</t>
  </si>
  <si>
    <t xml:space="preserve">         за</t>
  </si>
  <si>
    <t>1.2 Аренда (Спарк, ИП Разоренова, Медиа-Маркет,эр-телеком,интер-тел)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</si>
  <si>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</si>
  <si>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</si>
  <si>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</si>
  <si>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</si>
  <si>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</si>
  <si>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</si>
  <si>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 xml:space="preserve">                  (прочистка по акту)</t>
  </si>
  <si>
    <t>Лампа</t>
  </si>
  <si>
    <t>ост.на 01.03.</t>
  </si>
  <si>
    <t>февраль</t>
  </si>
  <si>
    <t xml:space="preserve">                    за февраль  2012 г.</t>
  </si>
  <si>
    <t>Нумерация этажей</t>
  </si>
  <si>
    <t>Ремонт порогов у лифтовых кабин</t>
  </si>
  <si>
    <t>Цемент</t>
  </si>
  <si>
    <t>4кг</t>
  </si>
  <si>
    <t>Краска</t>
  </si>
  <si>
    <t>0,5кг</t>
  </si>
  <si>
    <t>Смена ламп (4шт)</t>
  </si>
  <si>
    <t>4шт</t>
  </si>
  <si>
    <t>Очистка помещений от мусора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</si>
</sst>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2" fontId="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L26" sqref="L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99</v>
      </c>
    </row>
    <row r="3" spans="2:13" ht="12.75">
      <c r="B3" s="1" t="s">
        <v>87</v>
      </c>
      <c r="C3" s="8" t="s">
        <v>98</v>
      </c>
      <c r="D3" s="1" t="s">
        <v>90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3158.1</v>
      </c>
      <c r="F7" t="s">
        <v>73</v>
      </c>
      <c r="J7" s="15"/>
      <c r="K7" s="15" t="s">
        <v>50</v>
      </c>
      <c r="L7" s="21">
        <v>3</v>
      </c>
      <c r="M7" s="33">
        <f>L7*81.37*1.202</f>
        <v>293.42022000000003</v>
      </c>
    </row>
    <row r="8" spans="1:13" ht="12.75">
      <c r="A8" t="s">
        <v>3</v>
      </c>
      <c r="E8">
        <v>510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545</v>
      </c>
      <c r="F10" t="s">
        <v>73</v>
      </c>
      <c r="J10" s="16"/>
      <c r="K10" s="18" t="s">
        <v>55</v>
      </c>
      <c r="L10" s="23">
        <v>3</v>
      </c>
      <c r="M10" s="33">
        <f>L10*81.37*1.202</f>
        <v>293.42022000000003</v>
      </c>
    </row>
    <row r="11" spans="1:13" ht="12.75">
      <c r="A11" t="s">
        <v>6</v>
      </c>
      <c r="E11">
        <v>2010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563</v>
      </c>
      <c r="F12" t="s">
        <v>73</v>
      </c>
      <c r="J12" s="16"/>
      <c r="K12" s="18" t="s">
        <v>54</v>
      </c>
      <c r="L12" s="23">
        <v>3</v>
      </c>
      <c r="M12" s="33">
        <f>L12*81.37*1.202</f>
        <v>293.42022000000003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40671.68</v>
      </c>
      <c r="J16" s="15" t="s">
        <v>60</v>
      </c>
      <c r="K16" s="26" t="s">
        <v>61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45337.91</v>
      </c>
      <c r="J17" s="16" t="s">
        <v>62</v>
      </c>
      <c r="K17" s="18" t="s">
        <v>63</v>
      </c>
      <c r="L17" s="23">
        <v>5.21</v>
      </c>
      <c r="M17" s="33">
        <f>L17*81.37*1.202</f>
        <v>509.5731154</v>
      </c>
    </row>
    <row r="18" spans="2:13" ht="12.75">
      <c r="B18" t="s">
        <v>11</v>
      </c>
      <c r="F18" s="9">
        <f>F17/F16</f>
        <v>1.114729216988332</v>
      </c>
      <c r="J18" s="20"/>
      <c r="K18" s="27" t="s">
        <v>64</v>
      </c>
      <c r="L18" s="28">
        <f>SUM(L7:L17)</f>
        <v>19.21</v>
      </c>
      <c r="M18" s="34">
        <f>SUM(M7:M17)</f>
        <v>1878.8674754</v>
      </c>
    </row>
    <row r="19" spans="1:11" ht="12.75">
      <c r="A19" s="7" t="s">
        <v>88</v>
      </c>
      <c r="B19" s="7"/>
      <c r="C19" s="7"/>
      <c r="D19" s="7"/>
      <c r="E19" s="7"/>
      <c r="F19" s="11">
        <v>1298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46635.91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100</v>
      </c>
      <c r="L22" s="25">
        <v>4</v>
      </c>
      <c r="M22" s="33">
        <f>L22*81.37*1.202</f>
        <v>391.22696</v>
      </c>
    </row>
    <row r="23" spans="10:13" ht="12.75">
      <c r="J23" s="20">
        <v>2</v>
      </c>
      <c r="K23" s="20" t="s">
        <v>101</v>
      </c>
      <c r="L23" s="25">
        <v>4</v>
      </c>
      <c r="M23" s="33">
        <f aca="true" t="shared" si="0" ref="M23:M33">L23*81.37*1.202</f>
        <v>391.22696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106</v>
      </c>
      <c r="L24" s="25">
        <v>0.28</v>
      </c>
      <c r="M24" s="33">
        <f t="shared" si="0"/>
        <v>27.385887200000003</v>
      </c>
    </row>
    <row r="25" spans="1:13" ht="12.75">
      <c r="A25" t="s">
        <v>15</v>
      </c>
      <c r="D25" t="s">
        <v>85</v>
      </c>
      <c r="F25" s="11">
        <v>2590.31</v>
      </c>
      <c r="J25" s="20">
        <v>4</v>
      </c>
      <c r="K25" s="20" t="s">
        <v>108</v>
      </c>
      <c r="L25" s="25">
        <v>8.57</v>
      </c>
      <c r="M25" s="33">
        <f t="shared" si="0"/>
        <v>838.2037618</v>
      </c>
    </row>
    <row r="26" spans="1:13" ht="12.75">
      <c r="A26" s="6" t="s">
        <v>18</v>
      </c>
      <c r="D26" t="s">
        <v>86</v>
      </c>
      <c r="F26" s="5">
        <v>3017.26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89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38</v>
      </c>
      <c r="F28" s="32">
        <f>F25+F26+F27</f>
        <v>5607.57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91</v>
      </c>
      <c r="D30" s="5">
        <v>0.98</v>
      </c>
      <c r="E30" t="s">
        <v>17</v>
      </c>
      <c r="F30" s="11">
        <f>E7*D30</f>
        <v>3094.9379999999996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92</v>
      </c>
      <c r="J31" s="20">
        <v>10</v>
      </c>
      <c r="K31" s="20"/>
      <c r="L31" s="25"/>
      <c r="M31" s="33">
        <f t="shared" si="0"/>
        <v>0</v>
      </c>
    </row>
    <row r="32" spans="2:13" ht="12.75">
      <c r="B32" s="43">
        <f>F32/D32</f>
        <v>1377</v>
      </c>
      <c r="C32" t="s">
        <v>20</v>
      </c>
      <c r="D32" s="5">
        <v>2.73</v>
      </c>
      <c r="E32" t="s">
        <v>17</v>
      </c>
      <c r="F32" s="5">
        <v>3759.21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93</v>
      </c>
      <c r="B33">
        <v>510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94</v>
      </c>
      <c r="D34" s="5">
        <v>0</v>
      </c>
      <c r="E34" t="s">
        <v>17</v>
      </c>
      <c r="F34" s="11">
        <f>B34*D34</f>
        <v>0</v>
      </c>
      <c r="J34" s="20"/>
      <c r="K34" s="30" t="s">
        <v>64</v>
      </c>
      <c r="L34" s="28">
        <f>SUM(L22:L33)</f>
        <v>16.85</v>
      </c>
      <c r="M34" s="34">
        <f>SUM(M22:M33)</f>
        <v>1648.043569</v>
      </c>
    </row>
    <row r="35" spans="2:11" ht="12.75">
      <c r="B35" t="s">
        <v>95</v>
      </c>
      <c r="D35" s="5"/>
      <c r="F35" s="11">
        <v>0</v>
      </c>
      <c r="K35" s="1" t="s">
        <v>68</v>
      </c>
    </row>
    <row r="36" spans="1:13" ht="12.75">
      <c r="A36" s="4" t="s">
        <v>21</v>
      </c>
      <c r="B36" s="10"/>
      <c r="C36" s="10"/>
      <c r="F36" s="32">
        <f>SUM(F30:F35)</f>
        <v>6854.147999999999</v>
      </c>
      <c r="J36" s="22" t="s">
        <v>41</v>
      </c>
      <c r="K36" s="22"/>
      <c r="L36" s="22" t="s">
        <v>69</v>
      </c>
      <c r="M36" s="22" t="s">
        <v>47</v>
      </c>
    </row>
    <row r="37" spans="1:13" ht="12.75">
      <c r="A37" s="4" t="s">
        <v>76</v>
      </c>
      <c r="J37" s="23" t="s">
        <v>42</v>
      </c>
      <c r="K37" s="23" t="s">
        <v>43</v>
      </c>
      <c r="L37" s="23"/>
      <c r="M37" s="23" t="s">
        <v>70</v>
      </c>
    </row>
    <row r="38" spans="1:13" ht="12.75">
      <c r="A38" t="s">
        <v>77</v>
      </c>
      <c r="B38" s="10">
        <v>1</v>
      </c>
      <c r="D38" s="5">
        <v>5138</v>
      </c>
      <c r="F38" s="5">
        <f>B38*D38</f>
        <v>5138</v>
      </c>
      <c r="J38" s="20">
        <v>1</v>
      </c>
      <c r="K38" s="20" t="s">
        <v>102</v>
      </c>
      <c r="L38" s="25" t="s">
        <v>103</v>
      </c>
      <c r="M38" s="25">
        <v>18.4</v>
      </c>
    </row>
    <row r="39" spans="1:13" ht="12.75">
      <c r="A39" s="1" t="s">
        <v>78</v>
      </c>
      <c r="F39" s="8">
        <f>SUM(F38)</f>
        <v>5138</v>
      </c>
      <c r="J39" s="20">
        <v>2</v>
      </c>
      <c r="K39" s="20" t="s">
        <v>104</v>
      </c>
      <c r="L39" s="25" t="s">
        <v>105</v>
      </c>
      <c r="M39" s="25">
        <v>50</v>
      </c>
    </row>
    <row r="40" spans="1:13" ht="12.75">
      <c r="A40" s="4" t="s">
        <v>22</v>
      </c>
      <c r="B40" s="4"/>
      <c r="J40" s="20">
        <v>3</v>
      </c>
      <c r="K40" s="20" t="s">
        <v>96</v>
      </c>
      <c r="L40" s="25" t="s">
        <v>107</v>
      </c>
      <c r="M40" s="25">
        <v>22.72</v>
      </c>
    </row>
    <row r="41" spans="1:13" ht="12.75">
      <c r="A41" t="s">
        <v>23</v>
      </c>
      <c r="C41">
        <v>133506</v>
      </c>
      <c r="D41">
        <v>219171.6</v>
      </c>
      <c r="E41">
        <v>3158.1</v>
      </c>
      <c r="F41" s="35">
        <f>C41/D41*E41</f>
        <v>1923.722318950083</v>
      </c>
      <c r="J41" s="20">
        <v>4</v>
      </c>
      <c r="K41" s="20"/>
      <c r="L41" s="25"/>
      <c r="M41" s="25"/>
    </row>
    <row r="42" spans="1:13" ht="12.75">
      <c r="A42" t="s">
        <v>24</v>
      </c>
      <c r="C42">
        <v>130400</v>
      </c>
      <c r="D42">
        <v>219171.6</v>
      </c>
      <c r="E42">
        <v>3158.1</v>
      </c>
      <c r="F42" s="35">
        <f>C42/D42*E42</f>
        <v>1878.9671654539181</v>
      </c>
      <c r="J42" s="20">
        <v>5</v>
      </c>
      <c r="K42" s="20"/>
      <c r="L42" s="25"/>
      <c r="M42" s="25"/>
    </row>
    <row r="43" spans="1:13" ht="12.75">
      <c r="A43" t="s">
        <v>25</v>
      </c>
      <c r="F43" s="11">
        <f>M34</f>
        <v>1648.043569</v>
      </c>
      <c r="J43" s="20">
        <v>6</v>
      </c>
      <c r="K43" s="20"/>
      <c r="L43" s="25"/>
      <c r="M43" s="25"/>
    </row>
    <row r="44" spans="1:13" ht="12.75">
      <c r="A44" t="s">
        <v>84</v>
      </c>
      <c r="F44" s="5"/>
      <c r="J44" s="20">
        <v>7</v>
      </c>
      <c r="K44" s="20"/>
      <c r="L44" s="25"/>
      <c r="M44" s="25"/>
    </row>
    <row r="45" spans="2:13" ht="12.75">
      <c r="B45">
        <v>3158.1</v>
      </c>
      <c r="C45" t="s">
        <v>16</v>
      </c>
      <c r="D45" s="5"/>
      <c r="F45" s="11">
        <v>0</v>
      </c>
      <c r="J45" s="20">
        <v>8</v>
      </c>
      <c r="K45" s="20"/>
      <c r="L45" s="25"/>
      <c r="M45" s="25"/>
    </row>
    <row r="46" spans="1:13" ht="12.75">
      <c r="A46" t="s">
        <v>26</v>
      </c>
      <c r="F46" s="11">
        <f>M51</f>
        <v>91.12</v>
      </c>
      <c r="J46" s="20">
        <v>9</v>
      </c>
      <c r="K46" s="20"/>
      <c r="L46" s="25"/>
      <c r="M46" s="25"/>
    </row>
    <row r="47" spans="1:13" ht="12.75">
      <c r="A47" t="s">
        <v>27</v>
      </c>
      <c r="F47" s="5"/>
      <c r="J47" s="20">
        <v>10</v>
      </c>
      <c r="K47" s="20"/>
      <c r="L47" s="25"/>
      <c r="M47" s="25"/>
    </row>
    <row r="48" spans="1:13" ht="12.75">
      <c r="A48" t="s">
        <v>28</v>
      </c>
      <c r="F48" s="5"/>
      <c r="J48" s="20">
        <v>11</v>
      </c>
      <c r="K48" s="20"/>
      <c r="L48" s="25"/>
      <c r="M48" s="25"/>
    </row>
    <row r="49" spans="2:13" ht="12.75">
      <c r="B49">
        <v>3158.1</v>
      </c>
      <c r="C49" t="s">
        <v>16</v>
      </c>
      <c r="D49" s="11">
        <v>0.26</v>
      </c>
      <c r="E49" t="s">
        <v>17</v>
      </c>
      <c r="F49" s="11">
        <f>B49*D49</f>
        <v>821.106</v>
      </c>
      <c r="J49" s="20">
        <v>12</v>
      </c>
      <c r="K49" s="20"/>
      <c r="L49" s="25"/>
      <c r="M49" s="25"/>
    </row>
    <row r="50" spans="1:13" ht="12.75">
      <c r="A50" s="4" t="s">
        <v>29</v>
      </c>
      <c r="B50" s="10"/>
      <c r="C50" s="10"/>
      <c r="F50" s="32">
        <f>SUM(F41:F49)</f>
        <v>6362.959053404001</v>
      </c>
      <c r="J50" s="20">
        <v>13</v>
      </c>
      <c r="K50" s="20"/>
      <c r="L50" s="25"/>
      <c r="M50" s="25"/>
    </row>
    <row r="51" spans="1:13" ht="12.75">
      <c r="A51" s="4" t="s">
        <v>30</v>
      </c>
      <c r="J51" s="20"/>
      <c r="K51" s="20"/>
      <c r="L51" s="31" t="s">
        <v>71</v>
      </c>
      <c r="M51" s="34">
        <f>SUM(M38:M50)</f>
        <v>91.12</v>
      </c>
    </row>
    <row r="52" spans="1:6" ht="12.75">
      <c r="A52" t="s">
        <v>31</v>
      </c>
      <c r="B52">
        <v>3158.1</v>
      </c>
      <c r="C52" t="s">
        <v>73</v>
      </c>
      <c r="D52" s="5">
        <v>0.13</v>
      </c>
      <c r="E52" t="s">
        <v>17</v>
      </c>
      <c r="F52" s="11">
        <f>B52*D52</f>
        <v>410.553</v>
      </c>
    </row>
    <row r="53" ht="12.75">
      <c r="A53" t="s">
        <v>32</v>
      </c>
    </row>
    <row r="54" ht="12.75">
      <c r="A54" s="7" t="s">
        <v>83</v>
      </c>
    </row>
    <row r="55" spans="2:6" ht="12.75">
      <c r="B55">
        <v>3158.1</v>
      </c>
      <c r="C55" t="s">
        <v>16</v>
      </c>
      <c r="D55" s="11">
        <v>0.69</v>
      </c>
      <c r="E55" t="s">
        <v>17</v>
      </c>
      <c r="F55" s="11">
        <f>B55*D55</f>
        <v>2179.089</v>
      </c>
    </row>
    <row r="56" spans="1:6" ht="12.75">
      <c r="A56" s="4" t="s">
        <v>33</v>
      </c>
      <c r="F56" s="32">
        <f>F52+F55</f>
        <v>2589.642</v>
      </c>
    </row>
    <row r="57" ht="12.75">
      <c r="A57" s="4" t="s">
        <v>34</v>
      </c>
    </row>
    <row r="58" spans="1:6" ht="12.75">
      <c r="A58" s="7" t="s">
        <v>35</v>
      </c>
      <c r="B58" s="7"/>
      <c r="C58" s="7"/>
      <c r="D58" s="7"/>
      <c r="E58" s="7"/>
      <c r="F58" s="7"/>
    </row>
    <row r="59" spans="2:6" ht="12.75">
      <c r="B59">
        <v>3158.1</v>
      </c>
      <c r="C59" t="s">
        <v>16</v>
      </c>
      <c r="D59" s="11">
        <v>1.65</v>
      </c>
      <c r="E59" t="s">
        <v>17</v>
      </c>
      <c r="F59" s="11">
        <f>B59*D59</f>
        <v>5210.865</v>
      </c>
    </row>
    <row r="60" spans="1:6" ht="12.75">
      <c r="A60" s="4" t="s">
        <v>36</v>
      </c>
      <c r="F60" s="32">
        <f>SUM(F59)</f>
        <v>5210.865</v>
      </c>
    </row>
    <row r="61" spans="1:6" ht="12.75">
      <c r="A61" s="1" t="s">
        <v>37</v>
      </c>
      <c r="B61" s="1"/>
      <c r="F61" s="32">
        <f>F28+F36+F39+F50+F56+F60</f>
        <v>31763.184053404002</v>
      </c>
    </row>
    <row r="62" spans="1:6" ht="12.75">
      <c r="A62" s="1" t="s">
        <v>39</v>
      </c>
      <c r="B62" s="36">
        <v>0.008</v>
      </c>
      <c r="C62" s="1"/>
      <c r="D62" s="1"/>
      <c r="E62" s="1"/>
      <c r="F62" s="32">
        <f>F61*0.8%</f>
        <v>254.10547242723203</v>
      </c>
    </row>
    <row r="63" spans="1:6" ht="15">
      <c r="A63" s="12" t="s">
        <v>40</v>
      </c>
      <c r="B63" s="12"/>
      <c r="C63" s="12"/>
      <c r="D63" s="12"/>
      <c r="E63" s="12"/>
      <c r="F63" s="42">
        <f>F61+F62</f>
        <v>32017.289525831235</v>
      </c>
    </row>
    <row r="64" spans="2:6" ht="12.75">
      <c r="B64" s="37" t="s">
        <v>79</v>
      </c>
      <c r="C64" s="38" t="s">
        <v>80</v>
      </c>
      <c r="D64" s="22" t="s">
        <v>81</v>
      </c>
      <c r="E64" s="22" t="s">
        <v>82</v>
      </c>
      <c r="F64" s="41" t="s">
        <v>97</v>
      </c>
    </row>
    <row r="65" spans="1:8" ht="12.75">
      <c r="A65" s="13"/>
      <c r="B65" s="39">
        <v>40940</v>
      </c>
      <c r="C65" s="40">
        <v>7888</v>
      </c>
      <c r="D65" s="44">
        <f>F20</f>
        <v>46635.91</v>
      </c>
      <c r="E65" s="44">
        <f>F63</f>
        <v>32017.289525831235</v>
      </c>
      <c r="F65" s="45">
        <f>C65+D65-E65</f>
        <v>22506.62047416877</v>
      </c>
      <c r="G65" s="7"/>
      <c r="H65" s="7"/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2011-12-16T11:15:15Z</cp:lastPrinted>
  <dcterms:created xsi:type="dcterms:W3CDTF">2008-08-18T07:30:19Z</dcterms:created>
  <dcterms:modified xsi:type="dcterms:W3CDTF">2012-04-20T17:44:46Z</dcterms:modified>
  <cp:category/>
  <cp:version/>
  <cp:contentType/>
  <cp:contentStatus/>
</cp:coreProperties>
</file>