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<sst xmlns="http://schemas.openxmlformats.org/spreadsheetml/2006/main" count="120" uniqueCount="94">
  <si>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</si>
  <si>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</si>
  <si>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</si>
  <si>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</si>
  <si>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</si>
  <si>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</si>
  <si>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</si>
  <si>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</si>
  <si>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</si>
  <si>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</si>
  <si>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</si>
  <si>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</si>
  <si>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</si>
  <si>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</si>
  <si>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</si>
  <si>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</si>
  <si>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</si>
  <si>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</si>
  <si>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</si>
  <si>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</si>
  <si>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</si>
  <si>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</si>
  <si>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</si>
  <si>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</si>
  <si>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</si>
  <si>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</si>
  <si>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</si>
  <si>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</si>
  <si>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</si>
  <si>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</si>
  <si>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</si>
  <si>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</si>
  <si>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</si>
  <si>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</si>
  <si>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</si>
  <si>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</si>
  <si>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</si>
  <si>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</si>
  <si>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</si>
  <si>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</si>
  <si>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</si>
  <si>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</si>
  <si>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</si>
  <si>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</si>
  <si>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</si>
  <si>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</si>
  <si>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</si>
  <si>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</si>
  <si>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</si>
  <si>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</si>
  <si>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</si>
  <si>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</si>
  <si>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</si>
  <si>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</si>
  <si>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</si>
  <si>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</si>
  <si>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</si>
  <si>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</si>
  <si>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</si>
  <si>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</si>
  <si>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</si>
  <si>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</si>
  <si>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</si>
  <si>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</si>
  <si>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</si>
  <si>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</si>
  <si>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</si>
  <si>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</si>
  <si>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</si>
  <si>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</si>
  <si>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</si>
  <si>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</si>
  <si>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</si>
  <si>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</si>
  <si>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</si>
  <si>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</si>
  <si>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</si>
  <si>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</si>
  <si>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</si>
  <si>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</si>
  <si>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</si>
  <si>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</si>
  <si>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</si>
  <si>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</si>
  <si>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</si>
  <si>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</si>
  <si>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</si>
  <si>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</si>
  <si>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</si>
  <si>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</si>
  <si>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</si>
  <si>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ост.на 01.07.</t>
  </si>
  <si>
    <t>июнь</t>
  </si>
  <si>
    <t xml:space="preserve">                    за июнь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</si>
</sst>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82</v>
      </c>
      <c r="C3" s="8" t="s">
        <v>92</v>
      </c>
      <c r="D3" s="1" t="s">
        <v>84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573.6</v>
      </c>
      <c r="F7" t="s">
        <v>72</v>
      </c>
      <c r="J7" s="15"/>
      <c r="K7" s="15" t="s">
        <v>50</v>
      </c>
      <c r="L7" s="21">
        <v>2</v>
      </c>
      <c r="M7" s="33">
        <f>L7*81.37*1.202</f>
        <v>195.61348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417</v>
      </c>
      <c r="F10" t="s">
        <v>72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2733</v>
      </c>
      <c r="F11" t="s">
        <v>72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4949.12</v>
      </c>
      <c r="J16" s="15" t="s">
        <v>60</v>
      </c>
      <c r="K16" s="26" t="s">
        <v>61</v>
      </c>
      <c r="L16" s="21">
        <v>0</v>
      </c>
      <c r="M16" s="33">
        <f>L16*81.37*1.202</f>
        <v>0</v>
      </c>
    </row>
    <row r="17" spans="1:13" ht="12.75">
      <c r="A17" t="s">
        <v>10</v>
      </c>
      <c r="F17" s="5">
        <v>3449.31</v>
      </c>
      <c r="J17" s="16" t="s">
        <v>62</v>
      </c>
      <c r="K17" s="18" t="s">
        <v>63</v>
      </c>
      <c r="L17" s="23">
        <v>0.97</v>
      </c>
      <c r="M17" s="33">
        <f>L17*81.37*1.202</f>
        <v>94.87253779999999</v>
      </c>
    </row>
    <row r="18" spans="2:13" ht="12.75">
      <c r="B18" t="s">
        <v>11</v>
      </c>
      <c r="F18" s="9">
        <f>F17/F16</f>
        <v>0.6969542060002586</v>
      </c>
      <c r="J18" s="20"/>
      <c r="K18" s="27" t="s">
        <v>64</v>
      </c>
      <c r="L18" s="28">
        <f>SUM(L7:L17)</f>
        <v>2.9699999999999998</v>
      </c>
      <c r="M18" s="34">
        <f>SUM(M7:M17)</f>
        <v>290.4860178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3449.31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/>
      <c r="L22" s="25"/>
      <c r="M22" s="33"/>
    </row>
    <row r="23" spans="10:13" ht="12.75">
      <c r="J23" s="20"/>
      <c r="K23" s="30" t="s">
        <v>64</v>
      </c>
      <c r="L23" s="28">
        <f>SUM(L22:L22)</f>
        <v>0</v>
      </c>
      <c r="M23" s="34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81</v>
      </c>
      <c r="F25" s="11">
        <v>1036.12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83</v>
      </c>
      <c r="F27" s="5">
        <v>0</v>
      </c>
      <c r="J27" s="20">
        <v>1</v>
      </c>
      <c r="K27" s="20"/>
      <c r="L27" s="25"/>
      <c r="M27" s="25"/>
    </row>
    <row r="28" spans="1:13" ht="12.75">
      <c r="A28" s="4" t="s">
        <v>38</v>
      </c>
      <c r="F28" s="32">
        <f>F25+F26+F27</f>
        <v>1036.12</v>
      </c>
      <c r="J28" s="20"/>
      <c r="K28" s="20"/>
      <c r="L28" s="31" t="s">
        <v>71</v>
      </c>
      <c r="M28" s="34">
        <f>SUM(M27:M27)</f>
        <v>0</v>
      </c>
    </row>
    <row r="29" ht="12.75">
      <c r="A29" s="4" t="s">
        <v>20</v>
      </c>
    </row>
    <row r="30" spans="1:6" ht="12.75">
      <c r="A30" t="s">
        <v>85</v>
      </c>
      <c r="D30" s="5">
        <v>0.92</v>
      </c>
      <c r="E30" t="s">
        <v>18</v>
      </c>
      <c r="F30" s="11">
        <f>E7*D30</f>
        <v>527.712</v>
      </c>
    </row>
    <row r="31" ht="12.75">
      <c r="A31" t="s">
        <v>86</v>
      </c>
    </row>
    <row r="32" spans="2:6" ht="12.75">
      <c r="B32">
        <f>F32/D32</f>
        <v>0</v>
      </c>
      <c r="C32" t="s">
        <v>21</v>
      </c>
      <c r="D32" s="5">
        <v>2.73</v>
      </c>
      <c r="E32" t="s">
        <v>18</v>
      </c>
      <c r="F32" s="5">
        <v>0</v>
      </c>
    </row>
    <row r="33" spans="1:6" ht="12.75">
      <c r="A33" t="s">
        <v>87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88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527.712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137614</v>
      </c>
      <c r="D37">
        <v>219171.6</v>
      </c>
      <c r="E37">
        <v>573.6</v>
      </c>
      <c r="F37" s="35">
        <f>C37/D37*E37</f>
        <v>360.1533702359247</v>
      </c>
    </row>
    <row r="38" spans="1:6" ht="12.75">
      <c r="A38" t="s">
        <v>25</v>
      </c>
      <c r="C38">
        <v>110873</v>
      </c>
      <c r="D38">
        <v>219171.6</v>
      </c>
      <c r="E38">
        <v>573.6</v>
      </c>
      <c r="F38" s="35">
        <f>C38/D38*E38</f>
        <v>290.16876639126605</v>
      </c>
    </row>
    <row r="39" spans="1:6" ht="12.75">
      <c r="A39" t="s">
        <v>26</v>
      </c>
      <c r="F39" s="11">
        <f>M23</f>
        <v>0</v>
      </c>
    </row>
    <row r="40" spans="1:6" ht="12.75">
      <c r="A40" t="s">
        <v>80</v>
      </c>
      <c r="F40" s="5"/>
    </row>
    <row r="41" spans="2:6" ht="12.75">
      <c r="B41">
        <v>573.6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573.6</v>
      </c>
      <c r="C45" t="s">
        <v>17</v>
      </c>
      <c r="D45" s="11">
        <v>0.29</v>
      </c>
      <c r="E45" t="s">
        <v>18</v>
      </c>
      <c r="F45" s="11">
        <f>B45*D45</f>
        <v>166.344</v>
      </c>
    </row>
    <row r="46" spans="1:6" ht="12.75">
      <c r="A46" s="4" t="s">
        <v>30</v>
      </c>
      <c r="B46" s="10"/>
      <c r="C46" s="10"/>
      <c r="F46" s="32">
        <f>SUM(F37:F45)</f>
        <v>816.6661366271908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573.6</v>
      </c>
      <c r="C48" t="s">
        <v>72</v>
      </c>
      <c r="D48" s="5">
        <v>0.13</v>
      </c>
      <c r="E48" t="s">
        <v>18</v>
      </c>
      <c r="F48" s="11">
        <f>B48*D48</f>
        <v>74.56800000000001</v>
      </c>
    </row>
    <row r="49" spans="1:6" ht="12.75">
      <c r="A49" t="s">
        <v>33</v>
      </c>
      <c r="F49" s="5"/>
    </row>
    <row r="50" spans="1:6" ht="12.75">
      <c r="A50" s="7" t="s">
        <v>89</v>
      </c>
      <c r="F50" s="5"/>
    </row>
    <row r="51" spans="2:6" ht="12.75">
      <c r="B51">
        <v>573.6</v>
      </c>
      <c r="C51" t="s">
        <v>17</v>
      </c>
      <c r="D51" s="11">
        <v>0.52</v>
      </c>
      <c r="E51" t="s">
        <v>18</v>
      </c>
      <c r="F51" s="11">
        <f>B51*D51</f>
        <v>298.27200000000005</v>
      </c>
    </row>
    <row r="52" spans="1:6" ht="12.75">
      <c r="A52" s="4" t="s">
        <v>34</v>
      </c>
      <c r="F52" s="32">
        <f>F48+F51</f>
        <v>372.84000000000003</v>
      </c>
    </row>
    <row r="53" ht="12.75">
      <c r="A53" s="4" t="s">
        <v>35</v>
      </c>
    </row>
    <row r="54" spans="1:6" ht="12.75">
      <c r="A54" s="7" t="s">
        <v>90</v>
      </c>
      <c r="B54" s="7"/>
      <c r="C54" s="7"/>
      <c r="D54" s="7"/>
      <c r="E54" s="7"/>
      <c r="F54" s="7"/>
    </row>
    <row r="55" spans="2:6" ht="12.75">
      <c r="B55">
        <v>573.6</v>
      </c>
      <c r="C55" t="s">
        <v>17</v>
      </c>
      <c r="D55" s="11">
        <v>1.65</v>
      </c>
      <c r="E55" t="s">
        <v>18</v>
      </c>
      <c r="F55" s="11">
        <f>B55*D55</f>
        <v>946.4399999999999</v>
      </c>
    </row>
    <row r="56" spans="1:6" ht="12.75">
      <c r="A56" s="4" t="s">
        <v>36</v>
      </c>
      <c r="F56" s="32">
        <f>SUM(F55)</f>
        <v>946.4399999999999</v>
      </c>
    </row>
    <row r="57" spans="1:6" ht="12.75">
      <c r="A57" s="1" t="s">
        <v>37</v>
      </c>
      <c r="B57" s="1"/>
      <c r="F57" s="32">
        <f>F28+F35+F46+F52+F56</f>
        <v>3699.7781366271906</v>
      </c>
    </row>
    <row r="58" spans="1:6" ht="12.75">
      <c r="A58" s="1" t="s">
        <v>39</v>
      </c>
      <c r="B58" s="36">
        <v>0.008</v>
      </c>
      <c r="C58" s="1"/>
      <c r="D58" s="1"/>
      <c r="E58" s="1"/>
      <c r="F58" s="32">
        <f>F57*0.8%</f>
        <v>29.598225093017525</v>
      </c>
    </row>
    <row r="59" spans="1:6" ht="15">
      <c r="A59" s="12" t="s">
        <v>40</v>
      </c>
      <c r="B59" s="12"/>
      <c r="C59" s="12"/>
      <c r="D59" s="12"/>
      <c r="E59" s="12"/>
      <c r="F59" s="44">
        <f>F57+F58</f>
        <v>3729.376361720208</v>
      </c>
    </row>
    <row r="60" spans="2:6" ht="12.75">
      <c r="B60" s="37" t="s">
        <v>76</v>
      </c>
      <c r="C60" s="38" t="s">
        <v>77</v>
      </c>
      <c r="D60" s="22" t="s">
        <v>78</v>
      </c>
      <c r="E60" s="22" t="s">
        <v>79</v>
      </c>
      <c r="F60" s="41" t="s">
        <v>91</v>
      </c>
    </row>
    <row r="61" spans="1:6" ht="12.75">
      <c r="A61" s="13"/>
      <c r="B61" s="39">
        <v>41061</v>
      </c>
      <c r="C61" s="40">
        <v>9716</v>
      </c>
      <c r="D61" s="42">
        <f>F20</f>
        <v>3449.31</v>
      </c>
      <c r="E61" s="42">
        <f>F59</f>
        <v>3729.376361720208</v>
      </c>
      <c r="F61" s="43">
        <f>C61+D61-E61</f>
        <v>9435.933638279792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2011-12-19T17:55:21Z</cp:lastPrinted>
  <dcterms:created xsi:type="dcterms:W3CDTF">2008-08-18T07:30:19Z</dcterms:created>
  <dcterms:modified xsi:type="dcterms:W3CDTF">2012-08-29T11:01:57Z</dcterms:modified>
  <cp:category/>
  <cp:version/>
  <cp:contentType/>
  <cp:contentStatus/>
</cp:coreProperties>
</file>