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<sst xmlns="http://schemas.openxmlformats.org/spreadsheetml/2006/main" count="139" uniqueCount="108">
  <si>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</si>
  <si>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</si>
  <si>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</si>
  <si>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</si>
  <si>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</si>
  <si>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</si>
  <si>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</si>
  <si>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</si>
  <si>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</si>
  <si>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</si>
  <si>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</si>
  <si>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</si>
  <si>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</si>
  <si>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</si>
  <si>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</si>
  <si>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</si>
  <si>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</si>
  <si>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</si>
  <si>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</si>
  <si>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</si>
  <si>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</si>
  <si>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</si>
  <si>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</si>
  <si>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</si>
  <si>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</si>
  <si>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</si>
  <si>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</si>
  <si>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</si>
  <si>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</si>
  <si>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</si>
  <si>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</si>
  <si>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</si>
  <si>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</si>
  <si>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</si>
  <si>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</si>
  <si>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</si>
  <si>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</si>
  <si>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</si>
  <si>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</si>
  <si>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</si>
  <si>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</si>
  <si>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</si>
  <si>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</si>
  <si>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</si>
  <si>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</si>
  <si>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</si>
  <si>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</si>
  <si>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</si>
  <si>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</si>
  <si>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</si>
  <si>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</si>
  <si>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</si>
  <si>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</si>
  <si>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</si>
  <si>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</si>
  <si>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</si>
  <si>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</si>
  <si>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</si>
  <si>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</si>
  <si>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</si>
  <si>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</si>
  <si>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</si>
  <si>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</si>
  <si>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</si>
  <si>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</si>
  <si>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</si>
  <si>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</si>
  <si>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</si>
  <si>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</si>
  <si>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</si>
  <si>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</si>
  <si>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</si>
  <si>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</si>
  <si>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</si>
  <si>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</si>
  <si>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</si>
  <si>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</si>
  <si>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</si>
  <si>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</si>
  <si>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</si>
  <si>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</si>
  <si>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</si>
  <si>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</si>
  <si>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</si>
  <si>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</si>
  <si>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</si>
  <si>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</si>
  <si>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</si>
  <si>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</si>
  <si>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</si>
  <si>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</si>
  <si>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(Спарк,ростелеком)</t>
  </si>
  <si>
    <t>1шт</t>
  </si>
  <si>
    <t xml:space="preserve">3.  </t>
  </si>
  <si>
    <t>ост.на 01.08</t>
  </si>
  <si>
    <t>июль</t>
  </si>
  <si>
    <t xml:space="preserve">                    за июль  2012 г.</t>
  </si>
  <si>
    <t>Прочистка канализации</t>
  </si>
  <si>
    <t>Смена труб Д 32 м/пл (4мп) кв.12</t>
  </si>
  <si>
    <t>Труба Д 32 м/пл</t>
  </si>
  <si>
    <t>4мп</t>
  </si>
  <si>
    <t>Муфта 32 разъемная</t>
  </si>
  <si>
    <t>Муфта неразъемная 32</t>
  </si>
  <si>
    <t>Муфта 20</t>
  </si>
  <si>
    <t>Тройник 32</t>
  </si>
  <si>
    <t>Уголок 32</t>
  </si>
  <si>
    <t>Смена ламп (5шт)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</si>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</sst>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31607.2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24671.07</v>
      </c>
      <c r="J17" s="16" t="s">
        <v>61</v>
      </c>
      <c r="K17" s="18" t="s">
        <v>62</v>
      </c>
      <c r="L17" s="23">
        <v>5.45</v>
      </c>
      <c r="M17" s="33">
        <f>L17*81.37*1.202</f>
        <v>533.046733</v>
      </c>
    </row>
    <row r="18" spans="2:13" ht="12.75">
      <c r="B18" t="s">
        <v>11</v>
      </c>
      <c r="F18" s="9">
        <f>F17/F16</f>
        <v>0.780552215950796</v>
      </c>
      <c r="J18" s="20"/>
      <c r="K18" s="27" t="s">
        <v>63</v>
      </c>
      <c r="L18" s="28">
        <f>SUM(L7:L17)</f>
        <v>17.45</v>
      </c>
      <c r="M18" s="34">
        <f>SUM(M7:M17)</f>
        <v>1706.727613</v>
      </c>
    </row>
    <row r="19" spans="1:11" ht="12.75">
      <c r="A19" t="s">
        <v>91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25267.989999999998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97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98</v>
      </c>
      <c r="L23" s="25">
        <v>6.2</v>
      </c>
      <c r="M23" s="33">
        <f aca="true" t="shared" si="0" ref="M23:M33">L23*81.37*1.202*1.15</f>
        <v>697.3620562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106</v>
      </c>
      <c r="L24" s="25">
        <v>0.35</v>
      </c>
      <c r="M24" s="33">
        <f t="shared" si="0"/>
        <v>39.367212849999994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7">
        <v>1.17</v>
      </c>
      <c r="E30" s="13" t="s">
        <v>17</v>
      </c>
      <c r="F30" s="11">
        <f>E7*D30</f>
        <v>4057.56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45</v>
      </c>
      <c r="C32" t="s">
        <v>20</v>
      </c>
      <c r="D32" s="5">
        <v>2.89</v>
      </c>
      <c r="E32" t="s">
        <v>17</v>
      </c>
      <c r="F32" s="5">
        <v>130.05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11.38</v>
      </c>
      <c r="M34" s="34">
        <f>SUM(M22:M33)</f>
        <v>1209.13582325</v>
      </c>
    </row>
    <row r="35" spans="1:11" ht="12.75">
      <c r="A35" s="4" t="s">
        <v>21</v>
      </c>
      <c r="B35" s="10"/>
      <c r="C35" s="10"/>
      <c r="F35" s="32">
        <f>SUM(F30:F34)</f>
        <v>4187.61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142896</v>
      </c>
      <c r="D37">
        <v>219171.6</v>
      </c>
      <c r="E37">
        <v>3468</v>
      </c>
      <c r="F37" s="35">
        <f>C37/D37*E37</f>
        <v>2261.074555279972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107850</v>
      </c>
      <c r="D38">
        <v>219171.6</v>
      </c>
      <c r="E38">
        <v>3468</v>
      </c>
      <c r="F38" s="35">
        <f>C38/D38*E38</f>
        <v>1706.5340582447725</v>
      </c>
      <c r="J38" s="20">
        <v>1</v>
      </c>
      <c r="K38" s="20" t="s">
        <v>99</v>
      </c>
      <c r="L38" s="25" t="s">
        <v>100</v>
      </c>
      <c r="M38" s="25">
        <v>520</v>
      </c>
    </row>
    <row r="39" spans="1:13" ht="12.75">
      <c r="A39" t="s">
        <v>25</v>
      </c>
      <c r="F39" s="11">
        <f>M34</f>
        <v>1209.13582325</v>
      </c>
      <c r="J39" s="20">
        <v>2</v>
      </c>
      <c r="K39" s="20" t="s">
        <v>101</v>
      </c>
      <c r="L39" s="25" t="s">
        <v>92</v>
      </c>
      <c r="M39" s="25">
        <v>190</v>
      </c>
    </row>
    <row r="40" spans="1:13" ht="12.75">
      <c r="A40" t="s">
        <v>79</v>
      </c>
      <c r="F40" s="5"/>
      <c r="J40" s="20">
        <v>3</v>
      </c>
      <c r="K40" s="20" t="s">
        <v>102</v>
      </c>
      <c r="L40" s="25" t="s">
        <v>92</v>
      </c>
      <c r="M40" s="25">
        <v>175</v>
      </c>
    </row>
    <row r="41" spans="2:13" ht="12.75">
      <c r="B41">
        <v>3468</v>
      </c>
      <c r="C41" t="s">
        <v>16</v>
      </c>
      <c r="D41" s="5"/>
      <c r="F41" s="5">
        <v>721.2</v>
      </c>
      <c r="J41" s="20">
        <v>4</v>
      </c>
      <c r="K41" s="20" t="s">
        <v>103</v>
      </c>
      <c r="L41" s="25" t="s">
        <v>92</v>
      </c>
      <c r="M41" s="25">
        <v>100</v>
      </c>
    </row>
    <row r="42" spans="1:13" ht="12.75">
      <c r="A42" t="s">
        <v>26</v>
      </c>
      <c r="F42" s="11">
        <f>M52</f>
        <v>1047.6</v>
      </c>
      <c r="J42" s="20">
        <v>5</v>
      </c>
      <c r="K42" s="20" t="s">
        <v>104</v>
      </c>
      <c r="L42" s="25" t="s">
        <v>92</v>
      </c>
      <c r="M42" s="25">
        <v>18</v>
      </c>
    </row>
    <row r="43" spans="1:13" ht="12.75">
      <c r="A43" t="s">
        <v>27</v>
      </c>
      <c r="F43" s="5"/>
      <c r="J43" s="20">
        <v>6</v>
      </c>
      <c r="K43" s="20" t="s">
        <v>105</v>
      </c>
      <c r="L43" s="25" t="s">
        <v>92</v>
      </c>
      <c r="M43" s="25">
        <v>12</v>
      </c>
    </row>
    <row r="44" spans="1:13" ht="12.75">
      <c r="A44" t="s">
        <v>28</v>
      </c>
      <c r="F44" s="5"/>
      <c r="J44" s="20">
        <v>7</v>
      </c>
      <c r="K44" s="20" t="s">
        <v>90</v>
      </c>
      <c r="L44" s="25" t="s">
        <v>107</v>
      </c>
      <c r="M44" s="25">
        <v>32.6</v>
      </c>
    </row>
    <row r="45" spans="2:13" ht="12.75">
      <c r="B45">
        <v>3468</v>
      </c>
      <c r="C45" t="s">
        <v>16</v>
      </c>
      <c r="D45" s="11">
        <v>0.27</v>
      </c>
      <c r="E45" t="s">
        <v>17</v>
      </c>
      <c r="F45" s="11">
        <f>B45*D45</f>
        <v>936.36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7881.904436774744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0.17</v>
      </c>
      <c r="E48" t="s">
        <v>17</v>
      </c>
      <c r="F48" s="11">
        <f>B48*D48</f>
        <v>589.5600000000001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0.63</v>
      </c>
      <c r="E51" t="s">
        <v>17</v>
      </c>
      <c r="F51" s="11">
        <f>B51*D51</f>
        <v>2184.84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2774.4</v>
      </c>
      <c r="J52" s="20"/>
      <c r="K52" s="20"/>
      <c r="L52" s="31" t="s">
        <v>70</v>
      </c>
      <c r="M52" s="34">
        <f>SUM(M38:M49)</f>
        <v>1047.6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1.37</v>
      </c>
      <c r="E55" t="s">
        <v>17</v>
      </c>
      <c r="F55" s="11">
        <f>B55*D55</f>
        <v>4751.160000000001</v>
      </c>
    </row>
    <row r="56" spans="1:6" ht="12.75">
      <c r="A56" s="4" t="s">
        <v>35</v>
      </c>
      <c r="F56" s="8">
        <f>SUM(F55)</f>
        <v>4751.160000000001</v>
      </c>
    </row>
    <row r="57" spans="1:6" ht="12.75">
      <c r="A57" s="1" t="s">
        <v>36</v>
      </c>
      <c r="B57" s="1"/>
      <c r="F57" s="32">
        <f>F28+F35+F46+F52+F56</f>
        <v>27361.914436774747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218.89531549419797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27580.809752268946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41091</v>
      </c>
      <c r="C61" s="40">
        <v>-17642</v>
      </c>
      <c r="D61" s="45">
        <f>F20</f>
        <v>25267.989999999998</v>
      </c>
      <c r="E61" s="45">
        <f>F59</f>
        <v>27580.809752268946</v>
      </c>
      <c r="F61" s="46">
        <f>C61+D61-E61</f>
        <v>-19954.819752268948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2012-10-02T16:45:51Z</dcterms:modified>
  <cp:category/>
  <cp:version/>
  <cp:contentType/>
  <cp:contentStatus/>
</cp:coreProperties>
</file>