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<sst xmlns="http://schemas.openxmlformats.org/spreadsheetml/2006/main" count="127" uniqueCount="101">
  <si>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</si>
  <si>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</si>
  <si>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</si>
  <si>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</si>
  <si>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</si>
  <si>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</si>
  <si>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</si>
  <si>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</si>
  <si>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</si>
  <si>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</si>
  <si>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</si>
  <si>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</si>
  <si>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</si>
  <si>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</si>
  <si>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</si>
  <si>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</si>
  <si>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</si>
  <si>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</si>
  <si>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</si>
  <si>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</si>
  <si>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</si>
  <si>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</si>
  <si>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</si>
  <si>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</si>
  <si>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</si>
  <si>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</si>
  <si>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</si>
  <si>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</si>
  <si>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</si>
  <si>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</si>
  <si>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</si>
  <si>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</si>
  <si>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</si>
  <si>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</si>
  <si>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</si>
  <si>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</si>
  <si>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</si>
  <si>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</si>
  <si>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</si>
  <si>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</si>
  <si>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</si>
  <si>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</si>
  <si>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</si>
  <si>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</si>
  <si>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</si>
  <si>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</si>
  <si>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</si>
  <si>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</si>
  <si>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</si>
  <si>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</si>
  <si>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</si>
  <si>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</si>
  <si>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</si>
  <si>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</si>
  <si>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</si>
  <si>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</si>
  <si>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</si>
  <si>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</si>
  <si>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</si>
  <si>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</si>
  <si>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</si>
  <si>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</si>
  <si>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</si>
  <si>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</si>
  <si>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</si>
  <si>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</si>
  <si>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</si>
  <si>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</si>
  <si>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</si>
  <si>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</si>
  <si>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</si>
  <si>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</si>
  <si>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</si>
  <si>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</si>
  <si>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</si>
  <si>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</si>
  <si>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</si>
  <si>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</si>
  <si>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</si>
  <si>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</si>
  <si>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</si>
  <si>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</si>
  <si>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</si>
  <si>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за</t>
  </si>
  <si>
    <t>((з/пл. и ЕСН администрации ООО , содерж.конторы,оргтехники, почт.канц-е  расходы)</t>
  </si>
  <si>
    <t>Прочистка канализации</t>
  </si>
  <si>
    <t>Лампа</t>
  </si>
  <si>
    <t>1.2 Арендаторы (Спарк)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</si>
  <si>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</si>
  <si>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</si>
  <si>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</si>
  <si>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</si>
  <si>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</si>
  <si>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</si>
  <si>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01.04</t>
  </si>
  <si>
    <t>март</t>
  </si>
  <si>
    <t xml:space="preserve">                    за март  2012 г.</t>
  </si>
  <si>
    <t>Установка заглушек (2шт)</t>
  </si>
  <si>
    <t>Изготовление заглушек</t>
  </si>
  <si>
    <t>Смена ламп (4шт)</t>
  </si>
  <si>
    <t>4шт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</si>
</sst>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0">
      <selection activeCell="K26" sqref="K2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96</v>
      </c>
    </row>
    <row r="3" spans="2:13" ht="12.75">
      <c r="B3" s="1" t="s">
        <v>83</v>
      </c>
      <c r="C3" s="8" t="s">
        <v>95</v>
      </c>
      <c r="D3" s="1" t="s">
        <v>89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2844.9</v>
      </c>
      <c r="F7" t="s">
        <v>72</v>
      </c>
      <c r="J7" s="15"/>
      <c r="K7" s="15" t="s">
        <v>49</v>
      </c>
      <c r="L7" s="21">
        <v>8</v>
      </c>
      <c r="M7" s="33">
        <f>L7*81.37*1.202</f>
        <v>782.45392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1212.5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3245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367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24863.01</v>
      </c>
      <c r="J16" s="15" t="s">
        <v>59</v>
      </c>
      <c r="K16" s="26" t="s">
        <v>60</v>
      </c>
      <c r="L16" s="21">
        <v>4</v>
      </c>
      <c r="M16" s="33">
        <f>L16*81.37*1.202</f>
        <v>391.22696</v>
      </c>
    </row>
    <row r="17" spans="1:13" ht="12.75">
      <c r="A17" t="s">
        <v>10</v>
      </c>
      <c r="F17" s="5">
        <v>22782</v>
      </c>
      <c r="J17" s="16" t="s">
        <v>61</v>
      </c>
      <c r="K17" s="18" t="s">
        <v>62</v>
      </c>
      <c r="L17" s="23">
        <v>5.33</v>
      </c>
      <c r="M17" s="33">
        <f>L17*81.37*1.202</f>
        <v>521.3099242000001</v>
      </c>
    </row>
    <row r="18" spans="2:13" ht="12.75">
      <c r="B18" t="s">
        <v>11</v>
      </c>
      <c r="F18" s="9">
        <f>F17/F16</f>
        <v>0.9163009627555152</v>
      </c>
      <c r="J18" s="20"/>
      <c r="K18" s="27" t="s">
        <v>63</v>
      </c>
      <c r="L18" s="28">
        <f>SUM(L7:L17)</f>
        <v>17.33</v>
      </c>
      <c r="M18" s="34">
        <f>SUM(M7:M17)</f>
        <v>1694.9908042000002</v>
      </c>
    </row>
    <row r="19" spans="1:11" ht="12.75">
      <c r="A19" t="s">
        <v>87</v>
      </c>
      <c r="F19" s="5">
        <v>120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22902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85</v>
      </c>
      <c r="L22" s="25">
        <v>14.49</v>
      </c>
      <c r="M22" s="33">
        <f>L22*81.37*1.202</f>
        <v>1417.2196626</v>
      </c>
    </row>
    <row r="23" spans="10:13" ht="12.75">
      <c r="J23" s="20">
        <v>2</v>
      </c>
      <c r="K23" s="20" t="s">
        <v>97</v>
      </c>
      <c r="L23" s="25">
        <v>2.24</v>
      </c>
      <c r="M23" s="33">
        <f aca="true" t="shared" si="0" ref="M23:M37">L23*81.37*1.202</f>
        <v>219.08709760000002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98</v>
      </c>
      <c r="L24" s="25">
        <v>0.2</v>
      </c>
      <c r="M24" s="33">
        <f t="shared" si="0"/>
        <v>19.561348</v>
      </c>
    </row>
    <row r="25" spans="1:13" ht="12.75">
      <c r="A25" t="s">
        <v>15</v>
      </c>
      <c r="D25" t="s">
        <v>81</v>
      </c>
      <c r="F25" s="11">
        <v>5180.62</v>
      </c>
      <c r="J25" s="20">
        <v>4</v>
      </c>
      <c r="K25" s="20" t="s">
        <v>99</v>
      </c>
      <c r="L25" s="25">
        <v>0.28</v>
      </c>
      <c r="M25" s="33">
        <f t="shared" si="0"/>
        <v>27.385887200000003</v>
      </c>
    </row>
    <row r="26" spans="1:13" ht="12.75">
      <c r="A26" s="6" t="s">
        <v>18</v>
      </c>
      <c r="D26" t="s">
        <v>82</v>
      </c>
      <c r="F26" s="5">
        <v>2155.19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88</v>
      </c>
      <c r="F27" s="5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7335.8099999999995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90</v>
      </c>
      <c r="C30" s="13"/>
      <c r="D30" s="42">
        <v>1.01</v>
      </c>
      <c r="E30" s="13" t="s">
        <v>17</v>
      </c>
      <c r="F30" s="11">
        <f>E7*D30</f>
        <v>2873.349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91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1436.0000000000002</v>
      </c>
      <c r="C32" t="s">
        <v>20</v>
      </c>
      <c r="D32" s="5">
        <v>1.91</v>
      </c>
      <c r="E32" t="s">
        <v>17</v>
      </c>
      <c r="F32" s="5">
        <v>2742.76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92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12</v>
      </c>
      <c r="K33" s="20"/>
      <c r="L33" s="25"/>
      <c r="M33" s="33">
        <f t="shared" si="0"/>
        <v>0</v>
      </c>
    </row>
    <row r="34" spans="1:13" ht="12.75">
      <c r="A34" t="s">
        <v>93</v>
      </c>
      <c r="F34" s="5">
        <v>0</v>
      </c>
      <c r="J34" s="20">
        <v>13</v>
      </c>
      <c r="K34" s="20"/>
      <c r="L34" s="25"/>
      <c r="M34" s="33">
        <f t="shared" si="0"/>
        <v>0</v>
      </c>
    </row>
    <row r="35" spans="1:13" ht="12.75">
      <c r="A35" s="4" t="s">
        <v>21</v>
      </c>
      <c r="B35" s="10"/>
      <c r="C35" s="10"/>
      <c r="F35" s="32">
        <f>SUM(F30:F34)</f>
        <v>5616.109</v>
      </c>
      <c r="J35" s="20">
        <v>14</v>
      </c>
      <c r="K35" s="20"/>
      <c r="L35" s="25"/>
      <c r="M35" s="33">
        <f t="shared" si="0"/>
        <v>0</v>
      </c>
    </row>
    <row r="36" spans="1:13" ht="12.75">
      <c r="A36" s="4" t="s">
        <v>22</v>
      </c>
      <c r="B36" s="4"/>
      <c r="J36" s="20">
        <v>15</v>
      </c>
      <c r="K36" s="20"/>
      <c r="L36" s="25"/>
      <c r="M36" s="33">
        <f t="shared" si="0"/>
        <v>0</v>
      </c>
    </row>
    <row r="37" spans="1:13" ht="12.75">
      <c r="A37" t="s">
        <v>23</v>
      </c>
      <c r="C37">
        <v>142896</v>
      </c>
      <c r="D37">
        <v>219171.6</v>
      </c>
      <c r="E37">
        <v>2844.9</v>
      </c>
      <c r="F37" s="35">
        <f>C37/D37*E37</f>
        <v>1854.824395131486</v>
      </c>
      <c r="J37" s="20">
        <v>16</v>
      </c>
      <c r="K37" s="20"/>
      <c r="L37" s="25"/>
      <c r="M37" s="33">
        <f t="shared" si="0"/>
        <v>0</v>
      </c>
    </row>
    <row r="38" spans="1:13" ht="12.75">
      <c r="A38" t="s">
        <v>24</v>
      </c>
      <c r="C38">
        <v>130615</v>
      </c>
      <c r="D38">
        <v>219171.6</v>
      </c>
      <c r="E38">
        <v>2844.9</v>
      </c>
      <c r="F38" s="35">
        <f>C38/D38*E38</f>
        <v>1695.4140659647508</v>
      </c>
      <c r="J38" s="20"/>
      <c r="K38" s="30" t="s">
        <v>63</v>
      </c>
      <c r="L38" s="28">
        <f>SUM(L22:L37)</f>
        <v>17.21</v>
      </c>
      <c r="M38" s="34">
        <f>SUM(M22:M37)</f>
        <v>1683.2539954000001</v>
      </c>
    </row>
    <row r="39" spans="1:11" ht="12.75">
      <c r="A39" t="s">
        <v>25</v>
      </c>
      <c r="F39" s="11">
        <f>M38</f>
        <v>1683.2539954000001</v>
      </c>
      <c r="K39" s="1" t="s">
        <v>67</v>
      </c>
    </row>
    <row r="40" spans="1:13" ht="12.75">
      <c r="A40" t="s">
        <v>79</v>
      </c>
      <c r="F40" s="5"/>
      <c r="J40" s="22" t="s">
        <v>40</v>
      </c>
      <c r="K40" s="22"/>
      <c r="L40" s="22" t="s">
        <v>68</v>
      </c>
      <c r="M40" s="22" t="s">
        <v>46</v>
      </c>
    </row>
    <row r="41" spans="2:13" ht="12.75">
      <c r="B41">
        <v>2844.9</v>
      </c>
      <c r="C41" t="s">
        <v>16</v>
      </c>
      <c r="D41" s="5"/>
      <c r="F41" s="11">
        <v>721.2</v>
      </c>
      <c r="J41" s="23" t="s">
        <v>41</v>
      </c>
      <c r="K41" s="23" t="s">
        <v>42</v>
      </c>
      <c r="L41" s="23"/>
      <c r="M41" s="23" t="s">
        <v>69</v>
      </c>
    </row>
    <row r="42" spans="1:13" ht="12.75">
      <c r="A42" t="s">
        <v>26</v>
      </c>
      <c r="F42" s="11">
        <f>M57</f>
        <v>26.08</v>
      </c>
      <c r="J42" s="20">
        <v>1</v>
      </c>
      <c r="K42" s="20" t="s">
        <v>86</v>
      </c>
      <c r="L42" s="25" t="s">
        <v>100</v>
      </c>
      <c r="M42" s="25">
        <v>26.08</v>
      </c>
    </row>
    <row r="43" spans="1:13" ht="12.75">
      <c r="A43" t="s">
        <v>27</v>
      </c>
      <c r="F43" s="5"/>
      <c r="J43" s="20">
        <v>2</v>
      </c>
      <c r="K43" s="20"/>
      <c r="L43" s="25"/>
      <c r="M43" s="25"/>
    </row>
    <row r="44" spans="1:13" ht="12.75">
      <c r="A44" t="s">
        <v>28</v>
      </c>
      <c r="F44" s="5"/>
      <c r="J44" s="20">
        <v>3</v>
      </c>
      <c r="K44" s="20"/>
      <c r="L44" s="25"/>
      <c r="M44" s="25"/>
    </row>
    <row r="45" spans="2:13" ht="12.75">
      <c r="B45">
        <v>2844.9</v>
      </c>
      <c r="C45" t="s">
        <v>16</v>
      </c>
      <c r="D45" s="11">
        <v>0.24</v>
      </c>
      <c r="E45" t="s">
        <v>17</v>
      </c>
      <c r="F45" s="11">
        <f>B45*D45</f>
        <v>682.776</v>
      </c>
      <c r="J45" s="20">
        <v>4</v>
      </c>
      <c r="K45" s="20"/>
      <c r="L45" s="25"/>
      <c r="M45" s="25"/>
    </row>
    <row r="46" spans="1:13" ht="12.75">
      <c r="A46" s="4" t="s">
        <v>29</v>
      </c>
      <c r="B46" s="10"/>
      <c r="C46" s="10"/>
      <c r="F46" s="32">
        <f>SUM(F37:F45)</f>
        <v>6663.548456496236</v>
      </c>
      <c r="J46" s="20">
        <v>5</v>
      </c>
      <c r="K46" s="20"/>
      <c r="L46" s="25"/>
      <c r="M46" s="25"/>
    </row>
    <row r="47" spans="1:13" ht="12.75">
      <c r="A47" s="4" t="s">
        <v>30</v>
      </c>
      <c r="F47" s="5"/>
      <c r="J47" s="20">
        <v>6</v>
      </c>
      <c r="K47" s="20"/>
      <c r="L47" s="25"/>
      <c r="M47" s="25"/>
    </row>
    <row r="48" spans="1:13" ht="12.75">
      <c r="A48" t="s">
        <v>31</v>
      </c>
      <c r="B48">
        <v>2844.9</v>
      </c>
      <c r="C48" t="s">
        <v>72</v>
      </c>
      <c r="D48" s="5">
        <v>0.17</v>
      </c>
      <c r="E48" t="s">
        <v>17</v>
      </c>
      <c r="F48" s="11">
        <f>B48*D48</f>
        <v>483.63300000000004</v>
      </c>
      <c r="J48" s="20">
        <v>7</v>
      </c>
      <c r="K48" s="20"/>
      <c r="L48" s="25"/>
      <c r="M48" s="25"/>
    </row>
    <row r="49" spans="1:13" ht="12.75">
      <c r="A49" t="s">
        <v>32</v>
      </c>
      <c r="F49" s="5"/>
      <c r="J49" s="20">
        <v>8</v>
      </c>
      <c r="K49" s="20"/>
      <c r="L49" s="25"/>
      <c r="M49" s="25"/>
    </row>
    <row r="50" spans="1:13" ht="12.75">
      <c r="A50" s="7" t="s">
        <v>80</v>
      </c>
      <c r="F50" s="5"/>
      <c r="J50" s="20">
        <v>9</v>
      </c>
      <c r="K50" s="20"/>
      <c r="L50" s="25"/>
      <c r="M50" s="25"/>
    </row>
    <row r="51" spans="2:13" ht="12.75">
      <c r="B51">
        <v>2844.9</v>
      </c>
      <c r="C51" t="s">
        <v>16</v>
      </c>
      <c r="D51" s="11">
        <v>0.62</v>
      </c>
      <c r="E51" t="s">
        <v>17</v>
      </c>
      <c r="F51" s="11">
        <f>B51*D51</f>
        <v>1763.838</v>
      </c>
      <c r="J51" s="20">
        <v>10</v>
      </c>
      <c r="K51" s="20"/>
      <c r="L51" s="25"/>
      <c r="M51" s="25"/>
    </row>
    <row r="52" spans="1:13" ht="12.75">
      <c r="A52" s="4" t="s">
        <v>33</v>
      </c>
      <c r="F52" s="32">
        <f>F48+F51</f>
        <v>2247.471</v>
      </c>
      <c r="J52" s="20">
        <v>11</v>
      </c>
      <c r="K52" s="20"/>
      <c r="L52" s="25"/>
      <c r="M52" s="25"/>
    </row>
    <row r="53" spans="1:13" ht="12.75">
      <c r="A53" s="4" t="s">
        <v>34</v>
      </c>
      <c r="J53" s="20">
        <v>12</v>
      </c>
      <c r="K53" s="20"/>
      <c r="L53" s="25"/>
      <c r="M53" s="25"/>
    </row>
    <row r="54" spans="1:13" ht="12.75">
      <c r="A54" s="7" t="s">
        <v>84</v>
      </c>
      <c r="B54" s="7"/>
      <c r="C54" s="7"/>
      <c r="D54" s="7"/>
      <c r="E54" s="7"/>
      <c r="F54" s="7"/>
      <c r="J54" s="20">
        <v>13</v>
      </c>
      <c r="K54" s="20"/>
      <c r="L54" s="25"/>
      <c r="M54" s="25"/>
    </row>
    <row r="55" spans="2:13" ht="12.75">
      <c r="B55">
        <v>2844.9</v>
      </c>
      <c r="C55" t="s">
        <v>16</v>
      </c>
      <c r="D55" s="11">
        <v>1.46</v>
      </c>
      <c r="E55" t="s">
        <v>17</v>
      </c>
      <c r="F55" s="11">
        <f>B55*D55</f>
        <v>4153.554</v>
      </c>
      <c r="J55" s="20">
        <v>14</v>
      </c>
      <c r="K55" s="20"/>
      <c r="L55" s="25"/>
      <c r="M55" s="25"/>
    </row>
    <row r="56" spans="1:13" ht="12.75">
      <c r="A56" s="4" t="s">
        <v>35</v>
      </c>
      <c r="F56" s="32">
        <f>SUM(F55)</f>
        <v>4153.554</v>
      </c>
      <c r="J56" s="20">
        <v>15</v>
      </c>
      <c r="K56" s="20"/>
      <c r="L56" s="25"/>
      <c r="M56" s="25"/>
    </row>
    <row r="57" spans="1:13" ht="12.75">
      <c r="A57" s="1" t="s">
        <v>36</v>
      </c>
      <c r="B57" s="1"/>
      <c r="F57" s="32">
        <f>F28+F35+F46+F52+F56</f>
        <v>26016.49245649624</v>
      </c>
      <c r="J57" s="20"/>
      <c r="K57" s="20"/>
      <c r="L57" s="31" t="s">
        <v>70</v>
      </c>
      <c r="M57" s="34">
        <f>SUM(M42:M56)</f>
        <v>26.08</v>
      </c>
    </row>
    <row r="58" spans="1:6" ht="12.75">
      <c r="A58" s="1" t="s">
        <v>38</v>
      </c>
      <c r="B58" s="36">
        <v>0.008</v>
      </c>
      <c r="C58" s="1"/>
      <c r="D58" s="1"/>
      <c r="E58" s="1"/>
      <c r="F58" s="32">
        <f>F57*0.8%</f>
        <v>208.1319396519699</v>
      </c>
    </row>
    <row r="59" spans="1:6" ht="15">
      <c r="A59" s="12" t="s">
        <v>39</v>
      </c>
      <c r="B59" s="12"/>
      <c r="C59" s="46"/>
      <c r="D59" s="46"/>
      <c r="E59" s="46"/>
      <c r="F59" s="43">
        <f>F57+F58</f>
        <v>26224.624396148207</v>
      </c>
    </row>
    <row r="60" spans="2:6" ht="12.75">
      <c r="B60" s="37" t="s">
        <v>75</v>
      </c>
      <c r="C60" s="38" t="s">
        <v>76</v>
      </c>
      <c r="D60" s="22" t="s">
        <v>77</v>
      </c>
      <c r="E60" s="22" t="s">
        <v>78</v>
      </c>
      <c r="F60" s="41" t="s">
        <v>94</v>
      </c>
    </row>
    <row r="61" spans="1:6" ht="12.75">
      <c r="A61" s="13"/>
      <c r="B61" s="39">
        <v>40969</v>
      </c>
      <c r="C61" s="40">
        <v>-328207</v>
      </c>
      <c r="D61" s="44">
        <f>F20</f>
        <v>22902</v>
      </c>
      <c r="E61" s="44">
        <f>F59</f>
        <v>26224.624396148207</v>
      </c>
      <c r="F61" s="45">
        <f>C61+D61-E61</f>
        <v>-331529.6243961482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2012-03-05T06:48:06Z</cp:lastPrinted>
  <dcterms:created xsi:type="dcterms:W3CDTF">2008-08-18T07:30:19Z</dcterms:created>
  <dcterms:modified xsi:type="dcterms:W3CDTF">2012-05-28T14:05:03Z</dcterms:modified>
  <cp:category/>
  <cp:version/>
  <cp:contentType/>
  <cp:contentStatus/>
</cp:coreProperties>
</file>