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<sst xmlns="http://schemas.openxmlformats.org/spreadsheetml/2006/main" count="127" uniqueCount="101">
  <si>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</si>
  <si>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</si>
  <si>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</si>
  <si>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</si>
  <si>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</si>
  <si>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</si>
  <si>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</si>
  <si>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</si>
  <si>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</si>
  <si>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</si>
  <si>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</si>
  <si>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</si>
  <si>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</si>
  <si>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</si>
  <si>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</si>
  <si>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</si>
  <si>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</si>
  <si>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</si>
  <si>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</si>
  <si>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</si>
  <si>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</si>
  <si>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</si>
  <si>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</si>
  <si>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</si>
  <si>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</si>
  <si>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</si>
  <si>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</si>
  <si>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</si>
  <si>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</si>
  <si>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</si>
  <si>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</si>
  <si>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</si>
  <si>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</si>
  <si>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</si>
  <si>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</si>
  <si>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</si>
  <si>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</si>
  <si>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</si>
  <si>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</si>
  <si>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</si>
  <si>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</si>
  <si>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</si>
  <si>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</si>
  <si>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</si>
  <si>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</si>
  <si>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</si>
  <si>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</si>
  <si>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</si>
  <si>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</si>
  <si>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</si>
  <si>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</si>
  <si>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</si>
  <si>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</si>
  <si>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</si>
  <si>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</si>
  <si>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</si>
  <si>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</si>
  <si>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</si>
  <si>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</si>
  <si>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</si>
  <si>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</si>
  <si>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</si>
  <si>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</si>
  <si>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</si>
  <si>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</si>
  <si>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</si>
  <si>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</si>
  <si>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</si>
  <si>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</si>
  <si>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</si>
  <si>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</si>
  <si>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</si>
  <si>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</si>
  <si>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</si>
  <si>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</si>
  <si>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</si>
  <si>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</si>
  <si>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</si>
  <si>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</si>
  <si>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</si>
  <si>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</si>
  <si>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</si>
  <si>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</si>
  <si>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</si>
  <si>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</si>
  <si>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</si>
  <si>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</si>
  <si>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</si>
  <si>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</si>
  <si>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</si>
  <si>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</si>
  <si>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</si>
  <si>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</si>
  <si>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</si>
  <si>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тех.обслуживание и ремонт по акту)</t>
  </si>
  <si>
    <t>ост.на 01.04.</t>
  </si>
  <si>
    <t>март</t>
  </si>
  <si>
    <t xml:space="preserve">                    за  март  2012 г.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</si>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</sst>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13233.04</v>
      </c>
      <c r="J17" s="16" t="s">
        <v>61</v>
      </c>
      <c r="K17" s="18" t="s">
        <v>62</v>
      </c>
      <c r="L17" s="23">
        <v>4.62</v>
      </c>
      <c r="M17" s="33">
        <f>L17*81.37*1.202</f>
        <v>451.8671388</v>
      </c>
    </row>
    <row r="18" spans="2:13" ht="12.75">
      <c r="B18" t="s">
        <v>11</v>
      </c>
      <c r="F18" s="9">
        <f>F17/F16</f>
        <v>0.9194719288493608</v>
      </c>
      <c r="J18" s="20"/>
      <c r="K18" s="27" t="s">
        <v>63</v>
      </c>
      <c r="L18" s="28">
        <f>SUM(L7:L17)</f>
        <v>9.620000000000001</v>
      </c>
      <c r="M18" s="34">
        <f>SUM(M7:M17)</f>
        <v>940.9008388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13983.04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0.07</v>
      </c>
      <c r="M22" s="33">
        <f>L22*81.37*1.202</f>
        <v>6.846471800000001</v>
      </c>
    </row>
    <row r="23" spans="10:13" ht="12.75">
      <c r="J23" s="20">
        <v>2</v>
      </c>
      <c r="K23" s="20"/>
      <c r="L23" s="25"/>
      <c r="M23" s="33">
        <f aca="true" t="shared" si="0" ref="M23:M31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3108.37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3970.44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5">
        <v>1.01</v>
      </c>
      <c r="E30" s="13" t="s">
        <v>17</v>
      </c>
      <c r="F30" s="11">
        <f>E7*D30</f>
        <v>1595.598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304</v>
      </c>
      <c r="C32" t="s">
        <v>20</v>
      </c>
      <c r="D32" s="5">
        <v>2.73</v>
      </c>
      <c r="E32" t="s">
        <v>17</v>
      </c>
      <c r="F32" s="5">
        <v>829.92</v>
      </c>
      <c r="J32" s="20"/>
      <c r="K32" s="30"/>
      <c r="L32" s="34">
        <f>SUM(L22:L31)</f>
        <v>0.07</v>
      </c>
      <c r="M32" s="34">
        <f>SUM(M22:M31)</f>
        <v>6.846471800000001</v>
      </c>
    </row>
    <row r="33" spans="1:11" ht="12.75">
      <c r="A33" t="s">
        <v>90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91</v>
      </c>
      <c r="B34">
        <v>24</v>
      </c>
      <c r="C34" t="s">
        <v>92</v>
      </c>
      <c r="D34" s="5">
        <v>0</v>
      </c>
      <c r="E34" t="s">
        <v>17</v>
      </c>
      <c r="F34" s="5">
        <f>B34*D34</f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2425.518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 t="s">
        <v>99</v>
      </c>
      <c r="L36" s="25" t="s">
        <v>100</v>
      </c>
      <c r="M36" s="25">
        <v>6.52</v>
      </c>
    </row>
    <row r="37" spans="1:13" ht="12.75">
      <c r="A37" t="s">
        <v>23</v>
      </c>
      <c r="C37">
        <v>142896</v>
      </c>
      <c r="D37">
        <v>219171.6</v>
      </c>
      <c r="E37">
        <v>1579.8</v>
      </c>
      <c r="F37" s="35">
        <f>C37/D37*E37</f>
        <v>1030.0016096976067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130615</v>
      </c>
      <c r="D38">
        <v>219171.6</v>
      </c>
      <c r="E38">
        <v>1579.8</v>
      </c>
      <c r="F38" s="35">
        <f>C38/D38*E38</f>
        <v>941.4795393198754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6.846471800000001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M47</f>
        <v>6.52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0.24</v>
      </c>
      <c r="E45" t="s">
        <v>17</v>
      </c>
      <c r="F45" s="11">
        <f>B45*D45</f>
        <v>379.152</v>
      </c>
      <c r="J45" s="20">
        <v>10</v>
      </c>
      <c r="K45" s="20"/>
      <c r="L45" s="25"/>
      <c r="M45" s="25"/>
    </row>
    <row r="46" spans="1:13" ht="12.75">
      <c r="A46" t="s">
        <v>93</v>
      </c>
      <c r="B46" t="s">
        <v>94</v>
      </c>
      <c r="D46" s="11"/>
      <c r="F46" s="11">
        <v>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2363.999620817482</v>
      </c>
      <c r="J47" s="20"/>
      <c r="K47" s="20"/>
      <c r="L47" s="31" t="s">
        <v>70</v>
      </c>
      <c r="M47" s="34">
        <f>SUM(M36:M46)</f>
        <v>6.52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1579.8</v>
      </c>
      <c r="C49" t="s">
        <v>72</v>
      </c>
      <c r="D49" s="5">
        <v>0.17</v>
      </c>
      <c r="E49" t="s">
        <v>17</v>
      </c>
      <c r="F49" s="11">
        <f>B49*D49</f>
        <v>268.56600000000003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1579.8</v>
      </c>
      <c r="C52" t="s">
        <v>16</v>
      </c>
      <c r="D52" s="11">
        <v>0.62</v>
      </c>
      <c r="E52" t="s">
        <v>17</v>
      </c>
      <c r="F52" s="11">
        <f>B52*D52</f>
        <v>979.476</v>
      </c>
    </row>
    <row r="53" spans="1:6" ht="12.75">
      <c r="A53" s="4" t="s">
        <v>33</v>
      </c>
      <c r="F53" s="32">
        <f>F49+F52</f>
        <v>1248.042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1.46</v>
      </c>
      <c r="E56" t="s">
        <v>17</v>
      </c>
      <c r="F56" s="11">
        <f>B56*D56</f>
        <v>2306.508</v>
      </c>
    </row>
    <row r="57" spans="1:6" ht="12.75">
      <c r="A57" s="4" t="s">
        <v>35</v>
      </c>
      <c r="F57" s="8">
        <f>SUM(F56)</f>
        <v>2306.508</v>
      </c>
    </row>
    <row r="58" spans="1:6" ht="12.75">
      <c r="A58" s="1" t="s">
        <v>36</v>
      </c>
      <c r="B58" s="1"/>
      <c r="F58" s="8">
        <f>F28+F35+F47+F53+F57</f>
        <v>12314.507620817481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98.51606096653985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12413.023681784021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40969</v>
      </c>
      <c r="C62" s="40">
        <v>-51777</v>
      </c>
      <c r="D62" s="43">
        <f>F20</f>
        <v>13983.04</v>
      </c>
      <c r="E62" s="43">
        <f>F60</f>
        <v>12413.023681784021</v>
      </c>
      <c r="F62" s="44">
        <f>C62+D62-E62</f>
        <v>-50206.98368178402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2011-12-20T11:38:36Z</cp:lastPrinted>
  <dcterms:created xsi:type="dcterms:W3CDTF">2008-08-18T07:30:19Z</dcterms:created>
  <dcterms:modified xsi:type="dcterms:W3CDTF">2012-05-26T08:43:47Z</dcterms:modified>
  <cp:category/>
  <cp:version/>
  <cp:contentType/>
  <cp:contentStatus/>
</cp:coreProperties>
</file>