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<sst xmlns="http://schemas.openxmlformats.org/spreadsheetml/2006/main" count="120" uniqueCount="94">
  <si>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</si>
  <si>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</si>
  <si>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</si>
  <si>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</si>
  <si>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</si>
  <si>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</si>
  <si>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</si>
  <si>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</si>
  <si>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</si>
  <si>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</si>
  <si>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</si>
  <si>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</si>
  <si>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</si>
  <si>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</si>
  <si>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</si>
  <si>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</si>
  <si>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</si>
  <si>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</si>
  <si>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</si>
  <si>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</si>
  <si>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</si>
  <si>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</si>
  <si>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</si>
  <si>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</si>
  <si>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</si>
  <si>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</si>
  <si>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</si>
  <si>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</si>
  <si>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</si>
  <si>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</si>
  <si>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</si>
  <si>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</si>
  <si>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</si>
  <si>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</si>
  <si>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</si>
  <si>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</si>
  <si>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</si>
  <si>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</si>
  <si>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</si>
  <si>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</si>
  <si>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</si>
  <si>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</si>
  <si>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</si>
  <si>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</si>
  <si>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</si>
  <si>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</si>
  <si>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</si>
  <si>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</si>
  <si>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</si>
  <si>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</si>
  <si>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</si>
  <si>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</si>
  <si>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</si>
  <si>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</si>
  <si>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</si>
  <si>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</si>
  <si>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</si>
  <si>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</si>
  <si>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</si>
  <si>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</si>
  <si>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</si>
  <si>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</si>
  <si>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</si>
  <si>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</si>
  <si>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</si>
  <si>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</si>
  <si>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</si>
  <si>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</si>
  <si>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</si>
  <si>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</si>
  <si>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</si>
  <si>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</si>
  <si>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</si>
  <si>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</si>
  <si>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</si>
  <si>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</si>
  <si>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</si>
  <si>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</si>
  <si>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</si>
  <si>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</si>
  <si>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</si>
  <si>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</si>
  <si>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</si>
  <si>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</si>
  <si>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</si>
  <si>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</si>
  <si>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</si>
  <si>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</si>
  <si>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</si>
  <si>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</si>
  <si>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</si>
  <si>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01.08.</t>
  </si>
  <si>
    <t>июль</t>
  </si>
  <si>
    <t xml:space="preserve">                    за июль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</si>
</sst>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41</v>
      </c>
      <c r="K3" s="32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0.95</v>
      </c>
      <c r="M7" s="36">
        <f>L7*81.37*1.202</f>
        <v>92.916403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6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25"/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6">
        <f>L10*81.37*1.202</f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27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6">
        <f>L12*81.37*1.202</f>
        <v>0</v>
      </c>
    </row>
    <row r="13" spans="10:13" ht="12.75">
      <c r="J13" s="20">
        <v>4</v>
      </c>
      <c r="K13" s="19" t="s">
        <v>56</v>
      </c>
      <c r="L13" s="28">
        <v>0</v>
      </c>
      <c r="M13" s="36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6"/>
    </row>
    <row r="15" spans="10:13" ht="12.75">
      <c r="J15" s="15" t="s">
        <v>58</v>
      </c>
      <c r="K15" s="29" t="s">
        <v>59</v>
      </c>
      <c r="L15" s="21">
        <v>0</v>
      </c>
      <c r="M15" s="36">
        <f>L15*81.37*1.202</f>
        <v>0</v>
      </c>
    </row>
    <row r="16" spans="1:13" ht="12.75">
      <c r="A16" s="2" t="s">
        <v>9</v>
      </c>
      <c r="F16" s="11">
        <v>1572.61</v>
      </c>
      <c r="J16" s="15" t="s">
        <v>60</v>
      </c>
      <c r="K16" s="29" t="s">
        <v>61</v>
      </c>
      <c r="L16" s="21">
        <v>0</v>
      </c>
      <c r="M16" s="36">
        <f>L16*81.37*1.202</f>
        <v>0</v>
      </c>
    </row>
    <row r="17" spans="1:13" ht="12.75">
      <c r="A17" t="s">
        <v>10</v>
      </c>
      <c r="F17" s="5">
        <v>2202.76</v>
      </c>
      <c r="J17" s="16" t="s">
        <v>62</v>
      </c>
      <c r="K17" s="18" t="s">
        <v>63</v>
      </c>
      <c r="L17" s="23">
        <v>0</v>
      </c>
      <c r="M17" s="36">
        <f>L17*81.37*1.202</f>
        <v>0</v>
      </c>
    </row>
    <row r="18" spans="2:13" ht="12.75">
      <c r="B18" t="s">
        <v>11</v>
      </c>
      <c r="F18" s="9">
        <f>F17/F16</f>
        <v>1.4007032894360334</v>
      </c>
      <c r="J18" s="20"/>
      <c r="K18" s="30" t="s">
        <v>64</v>
      </c>
      <c r="L18" s="31">
        <f>SUM(L7:L17)</f>
        <v>0.95</v>
      </c>
      <c r="M18" s="37">
        <f>SUM(M7:M17)</f>
        <v>92.916403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2202.76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L22*81.37*1.202*1.15</f>
        <v>0</v>
      </c>
    </row>
    <row r="23" spans="10:13" ht="12.75">
      <c r="J23" s="20"/>
      <c r="K23" s="33" t="s">
        <v>64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518.06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85</v>
      </c>
      <c r="F27" s="5">
        <v>0</v>
      </c>
      <c r="J27" s="20">
        <v>1</v>
      </c>
      <c r="K27" s="20"/>
      <c r="L27" s="28"/>
      <c r="M27" s="28"/>
    </row>
    <row r="28" spans="1:13" ht="12.75">
      <c r="A28" s="4" t="s">
        <v>39</v>
      </c>
      <c r="F28" s="35">
        <f>F25+F26+F27</f>
        <v>518.06</v>
      </c>
      <c r="J28" s="20"/>
      <c r="K28" s="20"/>
      <c r="L28" s="34" t="s">
        <v>71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0.94</v>
      </c>
      <c r="E30" t="s">
        <v>18</v>
      </c>
      <c r="F30" s="11">
        <f>E7*D30</f>
        <v>178.31799999999998</v>
      </c>
    </row>
    <row r="31" ht="12.75">
      <c r="A31" t="s">
        <v>88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5">
        <f>SUM(F30:F34)</f>
        <v>178.31799999999998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142896</v>
      </c>
      <c r="D37">
        <v>219171.6</v>
      </c>
      <c r="E37">
        <v>189.7</v>
      </c>
      <c r="F37" s="39">
        <f>C37/D37*E37</f>
        <v>123.68103896672741</v>
      </c>
    </row>
    <row r="38" spans="1:6" ht="12.75">
      <c r="A38" t="s">
        <v>25</v>
      </c>
      <c r="C38">
        <v>107850</v>
      </c>
      <c r="D38">
        <v>219171.6</v>
      </c>
      <c r="E38">
        <v>189.7</v>
      </c>
      <c r="F38" s="39">
        <f>C38/D38*E38</f>
        <v>93.34760981806036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0.27</v>
      </c>
      <c r="E45" t="s">
        <v>18</v>
      </c>
      <c r="F45" s="11">
        <f>B45*D45</f>
        <v>51.219</v>
      </c>
    </row>
    <row r="46" spans="1:6" ht="12.75">
      <c r="A46" s="4" t="s">
        <v>30</v>
      </c>
      <c r="B46" s="10"/>
      <c r="C46" s="10"/>
      <c r="F46" s="35">
        <f>SUM(F37:F45)</f>
        <v>268.24764878478777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0.14</v>
      </c>
      <c r="E48" t="s">
        <v>18</v>
      </c>
      <c r="F48" s="11">
        <f>B48*D48</f>
        <v>26.558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0.53</v>
      </c>
      <c r="E51" t="s">
        <v>18</v>
      </c>
      <c r="F51" s="11">
        <f>B51*D51</f>
        <v>100.541</v>
      </c>
    </row>
    <row r="52" spans="1:6" ht="12.75">
      <c r="A52" s="4" t="s">
        <v>34</v>
      </c>
      <c r="F52" s="35">
        <f>F48+F51</f>
        <v>127.09899999999999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1.37</v>
      </c>
      <c r="E55" t="s">
        <v>18</v>
      </c>
      <c r="F55" s="11">
        <f>B55*D55</f>
        <v>259.889</v>
      </c>
    </row>
    <row r="56" spans="1:6" ht="12.75">
      <c r="A56" s="4" t="s">
        <v>37</v>
      </c>
      <c r="F56" s="35">
        <f>SUM(F55)</f>
        <v>259.889</v>
      </c>
    </row>
    <row r="57" spans="1:6" ht="12.75">
      <c r="A57" s="1" t="s">
        <v>38</v>
      </c>
      <c r="B57" s="1"/>
      <c r="F57" s="35">
        <f>F28+F35+F46+F52+F56</f>
        <v>1351.6136487847875</v>
      </c>
    </row>
    <row r="58" spans="1:6" ht="12.75">
      <c r="A58" s="1" t="s">
        <v>81</v>
      </c>
      <c r="B58" s="1"/>
      <c r="C58" s="1"/>
      <c r="D58" s="1"/>
      <c r="E58" s="1"/>
      <c r="F58" s="35">
        <f>F57*0.8%</f>
        <v>10.812909190278301</v>
      </c>
    </row>
    <row r="59" spans="1:6" ht="15">
      <c r="A59" s="12" t="s">
        <v>40</v>
      </c>
      <c r="B59" s="12"/>
      <c r="C59" s="12"/>
      <c r="D59" s="12"/>
      <c r="E59" s="12"/>
      <c r="F59" s="38">
        <f>F57+F58</f>
        <v>1362.4265579750659</v>
      </c>
    </row>
    <row r="60" spans="2:6" ht="12.75">
      <c r="B60" s="41" t="s">
        <v>76</v>
      </c>
      <c r="C60" s="42" t="s">
        <v>77</v>
      </c>
      <c r="D60" s="22" t="s">
        <v>78</v>
      </c>
      <c r="E60" s="22" t="s">
        <v>79</v>
      </c>
      <c r="F60" s="40" t="s">
        <v>91</v>
      </c>
    </row>
    <row r="61" spans="1:6" ht="12.75">
      <c r="A61" s="13"/>
      <c r="B61" s="43">
        <v>41091</v>
      </c>
      <c r="C61" s="26">
        <v>-17226</v>
      </c>
      <c r="D61" s="44">
        <f>F20</f>
        <v>2202.76</v>
      </c>
      <c r="E61" s="44">
        <f>F59</f>
        <v>1362.4265579750659</v>
      </c>
      <c r="F61" s="45">
        <f>C61+D61-E61</f>
        <v>-16385.666557975066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2012-10-01T11:09:21Z</dcterms:modified>
  <cp:category/>
  <cp:version/>
  <cp:contentType/>
  <cp:contentStatus/>
</cp:coreProperties>
</file>